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שנתון החברה החרדית\למתן\"/>
    </mc:Choice>
  </mc:AlternateContent>
  <xr:revisionPtr revIDLastSave="0" documentId="13_ncr:1_{6C18E269-B06A-4FAA-B8E2-2F36B4FBB477}" xr6:coauthVersionLast="40" xr6:coauthVersionMax="40" xr10:uidLastSave="{00000000-0000-0000-0000-000000000000}"/>
  <bookViews>
    <workbookView xWindow="0" yWindow="0" windowWidth="21570" windowHeight="8235" xr2:uid="{00000000-000D-0000-FFFF-FFFF00000000}"/>
  </bookViews>
  <sheets>
    <sheet name="E0118" sheetId="1" r:id="rId1"/>
  </sheets>
  <definedNames>
    <definedName name="_xlnm.Print_Area" localSheetId="0">'E0118'!$A$1:$M$118</definedName>
  </definedNames>
  <calcPr calcId="181029"/>
</workbook>
</file>

<file path=xl/calcChain.xml><?xml version="1.0" encoding="utf-8"?>
<calcChain xmlns="http://schemas.openxmlformats.org/spreadsheetml/2006/main">
  <c r="M117" i="1" l="1"/>
  <c r="J117" i="1"/>
  <c r="G117" i="1"/>
  <c r="AF116" i="1"/>
  <c r="AE116" i="1"/>
  <c r="AD116" i="1"/>
  <c r="AC116" i="1"/>
  <c r="AB116" i="1"/>
  <c r="AF115" i="1"/>
  <c r="AE115" i="1"/>
  <c r="AD115" i="1"/>
  <c r="AC115" i="1"/>
  <c r="AB115" i="1"/>
  <c r="AC114" i="1"/>
  <c r="AB114" i="1"/>
  <c r="M113" i="1"/>
  <c r="J113" i="1"/>
  <c r="G113" i="1"/>
  <c r="AF112" i="1"/>
  <c r="AE112" i="1"/>
  <c r="AD112" i="1"/>
  <c r="AC112" i="1"/>
  <c r="AB112" i="1"/>
  <c r="AF111" i="1"/>
  <c r="AE111" i="1"/>
  <c r="AD111" i="1"/>
  <c r="AC111" i="1"/>
  <c r="AB111" i="1"/>
  <c r="AC110" i="1"/>
  <c r="AB110" i="1"/>
  <c r="M109" i="1"/>
  <c r="J109" i="1"/>
  <c r="G109" i="1"/>
  <c r="AF108" i="1"/>
  <c r="AE108" i="1"/>
  <c r="AD108" i="1"/>
  <c r="AC108" i="1"/>
  <c r="AB108" i="1"/>
  <c r="AF107" i="1"/>
  <c r="AE107" i="1"/>
  <c r="AD107" i="1"/>
  <c r="AC107" i="1"/>
  <c r="AB107" i="1"/>
  <c r="AC106" i="1"/>
  <c r="AB106" i="1"/>
  <c r="M105" i="1"/>
  <c r="AD104" i="1"/>
  <c r="AC104" i="1"/>
  <c r="AB104" i="1"/>
  <c r="I104" i="1"/>
  <c r="AF104" i="1" s="1"/>
  <c r="F104" i="1"/>
  <c r="G105" i="1" s="1"/>
  <c r="AD103" i="1"/>
  <c r="AC103" i="1"/>
  <c r="AB103" i="1"/>
  <c r="AC102" i="1"/>
  <c r="AB102" i="1"/>
  <c r="I102" i="1"/>
  <c r="AF103" i="1" s="1"/>
  <c r="F102" i="1"/>
  <c r="AE103" i="1" s="1"/>
  <c r="M101" i="1"/>
  <c r="AD100" i="1"/>
  <c r="AC100" i="1"/>
  <c r="AB100" i="1"/>
  <c r="I100" i="1"/>
  <c r="AF100" i="1" s="1"/>
  <c r="F100" i="1"/>
  <c r="AE100" i="1" s="1"/>
  <c r="AD99" i="1"/>
  <c r="AC99" i="1"/>
  <c r="AB99" i="1"/>
  <c r="AC98" i="1"/>
  <c r="AB98" i="1"/>
  <c r="I98" i="1"/>
  <c r="AF99" i="1" s="1"/>
  <c r="F98" i="1"/>
  <c r="AE99" i="1" s="1"/>
  <c r="M97" i="1"/>
  <c r="AD96" i="1"/>
  <c r="AC96" i="1"/>
  <c r="AB96" i="1"/>
  <c r="I96" i="1"/>
  <c r="AF96" i="1" s="1"/>
  <c r="F96" i="1"/>
  <c r="G97" i="1" s="1"/>
  <c r="AD95" i="1"/>
  <c r="AC95" i="1"/>
  <c r="AB95" i="1"/>
  <c r="AC94" i="1"/>
  <c r="AB94" i="1"/>
  <c r="I94" i="1"/>
  <c r="AF95" i="1" s="1"/>
  <c r="F94" i="1"/>
  <c r="AE95" i="1" s="1"/>
  <c r="M93" i="1"/>
  <c r="J93" i="1"/>
  <c r="G93" i="1"/>
  <c r="AF92" i="1"/>
  <c r="AE92" i="1"/>
  <c r="AD92" i="1"/>
  <c r="AC92" i="1"/>
  <c r="AB92" i="1"/>
  <c r="G92" i="1"/>
  <c r="AF91" i="1"/>
  <c r="AE91" i="1"/>
  <c r="AD91" i="1"/>
  <c r="AC91" i="1"/>
  <c r="AB91" i="1"/>
  <c r="AC90" i="1"/>
  <c r="AB90" i="1"/>
  <c r="M89" i="1"/>
  <c r="AD88" i="1"/>
  <c r="AC88" i="1"/>
  <c r="AB88" i="1"/>
  <c r="I88" i="1"/>
  <c r="J89" i="1" s="1"/>
  <c r="F88" i="1"/>
  <c r="G89" i="1" s="1"/>
  <c r="AC87" i="1"/>
  <c r="AB87" i="1"/>
  <c r="AB86" i="1"/>
  <c r="M85" i="1"/>
  <c r="AD84" i="1"/>
  <c r="AC84" i="1"/>
  <c r="AB84" i="1"/>
  <c r="I84" i="1"/>
  <c r="J85" i="1" s="1"/>
  <c r="F84" i="1"/>
  <c r="AE84" i="1" s="1"/>
  <c r="AD83" i="1"/>
  <c r="AC83" i="1"/>
  <c r="AB83" i="1"/>
  <c r="AC82" i="1"/>
  <c r="AB82" i="1"/>
  <c r="I82" i="1"/>
  <c r="AF83" i="1" s="1"/>
  <c r="F82" i="1"/>
  <c r="AE83" i="1" s="1"/>
  <c r="M81" i="1"/>
  <c r="AD80" i="1"/>
  <c r="AC80" i="1"/>
  <c r="AB80" i="1"/>
  <c r="I80" i="1"/>
  <c r="AF80" i="1" s="1"/>
  <c r="F80" i="1"/>
  <c r="G81" i="1" s="1"/>
  <c r="AD79" i="1"/>
  <c r="AC79" i="1"/>
  <c r="AB79" i="1"/>
  <c r="AC78" i="1"/>
  <c r="AB78" i="1"/>
  <c r="I78" i="1"/>
  <c r="AF79" i="1" s="1"/>
  <c r="F78" i="1"/>
  <c r="AE79" i="1" s="1"/>
  <c r="M77" i="1"/>
  <c r="AD76" i="1"/>
  <c r="AC76" i="1"/>
  <c r="AB76" i="1"/>
  <c r="I76" i="1"/>
  <c r="J77" i="1" s="1"/>
  <c r="F76" i="1"/>
  <c r="AE76" i="1" s="1"/>
  <c r="AD75" i="1"/>
  <c r="AC75" i="1"/>
  <c r="AB75" i="1"/>
  <c r="AC74" i="1"/>
  <c r="AB74" i="1"/>
  <c r="I74" i="1"/>
  <c r="AF75" i="1" s="1"/>
  <c r="F74" i="1"/>
  <c r="AE75" i="1" s="1"/>
  <c r="M73" i="1"/>
  <c r="AD72" i="1"/>
  <c r="AC72" i="1"/>
  <c r="AB72" i="1"/>
  <c r="I72" i="1"/>
  <c r="AF72" i="1" s="1"/>
  <c r="F72" i="1"/>
  <c r="G73" i="1" s="1"/>
  <c r="AC71" i="1"/>
  <c r="AB71" i="1"/>
  <c r="AB70" i="1"/>
  <c r="AB69" i="1"/>
  <c r="M67" i="1"/>
  <c r="AD66" i="1"/>
  <c r="AC66" i="1"/>
  <c r="AB66" i="1"/>
  <c r="I66" i="1"/>
  <c r="AF66" i="1" s="1"/>
  <c r="F66" i="1"/>
  <c r="G67" i="1" s="1"/>
  <c r="AD65" i="1"/>
  <c r="AC65" i="1"/>
  <c r="AB65" i="1"/>
  <c r="AC64" i="1"/>
  <c r="AB64" i="1"/>
  <c r="I64" i="1"/>
  <c r="AF65" i="1" s="1"/>
  <c r="F64" i="1"/>
  <c r="AE65" i="1" s="1"/>
  <c r="M63" i="1"/>
  <c r="AD62" i="1"/>
  <c r="AC62" i="1"/>
  <c r="AB62" i="1"/>
  <c r="I62" i="1"/>
  <c r="J63" i="1" s="1"/>
  <c r="F62" i="1"/>
  <c r="AE62" i="1" s="1"/>
  <c r="AD61" i="1"/>
  <c r="AC61" i="1"/>
  <c r="AB61" i="1"/>
  <c r="AC60" i="1"/>
  <c r="AB60" i="1"/>
  <c r="I60" i="1"/>
  <c r="AF61" i="1" s="1"/>
  <c r="F60" i="1"/>
  <c r="AE61" i="1" s="1"/>
  <c r="M59" i="1"/>
  <c r="AD58" i="1"/>
  <c r="AC58" i="1"/>
  <c r="AB58" i="1"/>
  <c r="I58" i="1"/>
  <c r="AF58" i="1" s="1"/>
  <c r="F58" i="1"/>
  <c r="G59" i="1" s="1"/>
  <c r="AD57" i="1"/>
  <c r="AC57" i="1"/>
  <c r="AB57" i="1"/>
  <c r="AC56" i="1"/>
  <c r="AB56" i="1"/>
  <c r="I56" i="1"/>
  <c r="AF57" i="1" s="1"/>
  <c r="F56" i="1"/>
  <c r="AE57" i="1" s="1"/>
  <c r="M55" i="1"/>
  <c r="AD54" i="1"/>
  <c r="AC54" i="1"/>
  <c r="AB54" i="1"/>
  <c r="I54" i="1"/>
  <c r="J55" i="1" s="1"/>
  <c r="F54" i="1"/>
  <c r="AE54" i="1" s="1"/>
  <c r="AD53" i="1"/>
  <c r="AC53" i="1"/>
  <c r="AB53" i="1"/>
  <c r="AC52" i="1"/>
  <c r="AB52" i="1"/>
  <c r="I52" i="1"/>
  <c r="AF53" i="1" s="1"/>
  <c r="F52" i="1"/>
  <c r="AE53" i="1" s="1"/>
  <c r="M51" i="1"/>
  <c r="AD50" i="1"/>
  <c r="AC50" i="1"/>
  <c r="AB50" i="1"/>
  <c r="I50" i="1"/>
  <c r="AF50" i="1" s="1"/>
  <c r="F50" i="1"/>
  <c r="G51" i="1" s="1"/>
  <c r="AD49" i="1"/>
  <c r="AC49" i="1"/>
  <c r="AB49" i="1"/>
  <c r="AC48" i="1"/>
  <c r="AB48" i="1"/>
  <c r="I48" i="1"/>
  <c r="AF49" i="1" s="1"/>
  <c r="F48" i="1"/>
  <c r="AE49" i="1" s="1"/>
  <c r="M47" i="1"/>
  <c r="AD46" i="1"/>
  <c r="AC46" i="1"/>
  <c r="AB46" i="1"/>
  <c r="I46" i="1"/>
  <c r="J47" i="1" s="1"/>
  <c r="F46" i="1"/>
  <c r="AE46" i="1" s="1"/>
  <c r="AD45" i="1"/>
  <c r="AC45" i="1"/>
  <c r="AB45" i="1"/>
  <c r="AC44" i="1"/>
  <c r="AB44" i="1"/>
  <c r="I44" i="1"/>
  <c r="AF45" i="1" s="1"/>
  <c r="F44" i="1"/>
  <c r="AE45" i="1" s="1"/>
  <c r="M43" i="1"/>
  <c r="AD42" i="1"/>
  <c r="AC42" i="1"/>
  <c r="AB42" i="1"/>
  <c r="I42" i="1"/>
  <c r="AF42" i="1" s="1"/>
  <c r="F42" i="1"/>
  <c r="G43" i="1" s="1"/>
  <c r="AD41" i="1"/>
  <c r="AC41" i="1"/>
  <c r="AB41" i="1"/>
  <c r="AC40" i="1"/>
  <c r="AB40" i="1"/>
  <c r="I40" i="1"/>
  <c r="AF41" i="1" s="1"/>
  <c r="F40" i="1"/>
  <c r="AE41" i="1" s="1"/>
  <c r="M39" i="1"/>
  <c r="AD38" i="1"/>
  <c r="AC38" i="1"/>
  <c r="AB38" i="1"/>
  <c r="I38" i="1"/>
  <c r="J39" i="1" s="1"/>
  <c r="F38" i="1"/>
  <c r="AE38" i="1" s="1"/>
  <c r="AD37" i="1"/>
  <c r="AC37" i="1"/>
  <c r="AB37" i="1"/>
  <c r="AC36" i="1"/>
  <c r="AB36" i="1"/>
  <c r="I36" i="1"/>
  <c r="AF37" i="1" s="1"/>
  <c r="F36" i="1"/>
  <c r="AE37" i="1" s="1"/>
  <c r="M35" i="1"/>
  <c r="AD34" i="1"/>
  <c r="AC34" i="1"/>
  <c r="AB34" i="1"/>
  <c r="I34" i="1"/>
  <c r="AF34" i="1" s="1"/>
  <c r="F34" i="1"/>
  <c r="G35" i="1" s="1"/>
  <c r="AD33" i="1"/>
  <c r="AC33" i="1"/>
  <c r="AB33" i="1"/>
  <c r="AC32" i="1"/>
  <c r="AB32" i="1"/>
  <c r="I32" i="1"/>
  <c r="AF33" i="1" s="1"/>
  <c r="F32" i="1"/>
  <c r="AE33" i="1" s="1"/>
  <c r="M31" i="1"/>
  <c r="AD30" i="1"/>
  <c r="AC30" i="1"/>
  <c r="AB30" i="1"/>
  <c r="I30" i="1"/>
  <c r="J31" i="1" s="1"/>
  <c r="F30" i="1"/>
  <c r="AE30" i="1" s="1"/>
  <c r="AD29" i="1"/>
  <c r="AC29" i="1"/>
  <c r="AB29" i="1"/>
  <c r="AC28" i="1"/>
  <c r="AB28" i="1"/>
  <c r="I28" i="1"/>
  <c r="AF29" i="1" s="1"/>
  <c r="F28" i="1"/>
  <c r="AE29" i="1" s="1"/>
  <c r="M27" i="1"/>
  <c r="AD26" i="1"/>
  <c r="AC26" i="1"/>
  <c r="AB26" i="1"/>
  <c r="I26" i="1"/>
  <c r="AF26" i="1" s="1"/>
  <c r="F26" i="1"/>
  <c r="G27" i="1" s="1"/>
  <c r="AD25" i="1"/>
  <c r="AC25" i="1"/>
  <c r="AB25" i="1"/>
  <c r="AC24" i="1"/>
  <c r="AB24" i="1"/>
  <c r="I24" i="1"/>
  <c r="AF25" i="1" s="1"/>
  <c r="F24" i="1"/>
  <c r="AE25" i="1" s="1"/>
  <c r="M23" i="1"/>
  <c r="AD22" i="1"/>
  <c r="AC22" i="1"/>
  <c r="AB22" i="1"/>
  <c r="I22" i="1"/>
  <c r="J23" i="1" s="1"/>
  <c r="F22" i="1"/>
  <c r="AE22" i="1" s="1"/>
  <c r="AD21" i="1"/>
  <c r="AC21" i="1"/>
  <c r="AB21" i="1"/>
  <c r="AC20" i="1"/>
  <c r="AB20" i="1"/>
  <c r="I20" i="1"/>
  <c r="AF21" i="1" s="1"/>
  <c r="F20" i="1"/>
  <c r="AE21" i="1" s="1"/>
  <c r="M19" i="1"/>
  <c r="AD18" i="1"/>
  <c r="AC18" i="1"/>
  <c r="AB18" i="1"/>
  <c r="I18" i="1"/>
  <c r="J19" i="1" s="1"/>
  <c r="F18" i="1"/>
  <c r="G19" i="1" s="1"/>
  <c r="AD17" i="1"/>
  <c r="AC17" i="1"/>
  <c r="AB17" i="1"/>
  <c r="AC16" i="1"/>
  <c r="AB16" i="1"/>
  <c r="I16" i="1"/>
  <c r="AF17" i="1" s="1"/>
  <c r="F16" i="1"/>
  <c r="AE17" i="1" s="1"/>
  <c r="M15" i="1"/>
  <c r="AD14" i="1"/>
  <c r="AC14" i="1"/>
  <c r="AB14" i="1"/>
  <c r="I14" i="1"/>
  <c r="AF14" i="1" s="1"/>
  <c r="F14" i="1"/>
  <c r="G15" i="1" s="1"/>
  <c r="AD13" i="1"/>
  <c r="AC13" i="1"/>
  <c r="AB13" i="1"/>
  <c r="AC12" i="1"/>
  <c r="AB12" i="1"/>
  <c r="I12" i="1"/>
  <c r="AF13" i="1" s="1"/>
  <c r="F12" i="1"/>
  <c r="AE13" i="1" s="1"/>
  <c r="AB11" i="1"/>
  <c r="AF8" i="1"/>
  <c r="AE8" i="1"/>
  <c r="AD8" i="1"/>
  <c r="AC8" i="1"/>
  <c r="AB8" i="1"/>
  <c r="AF7" i="1"/>
  <c r="AE7" i="1"/>
  <c r="AD7" i="1"/>
  <c r="AC7" i="1"/>
  <c r="AB7" i="1"/>
  <c r="AC6" i="1"/>
  <c r="AB6" i="1"/>
  <c r="G85" i="1" l="1"/>
  <c r="G55" i="1"/>
  <c r="AE80" i="1"/>
  <c r="J101" i="1"/>
  <c r="AE14" i="1"/>
  <c r="AE96" i="1"/>
  <c r="G101" i="1"/>
  <c r="AF18" i="1"/>
  <c r="G23" i="1"/>
  <c r="AE50" i="1"/>
  <c r="AF88" i="1"/>
  <c r="J73" i="1"/>
  <c r="J43" i="1"/>
  <c r="AF84" i="1"/>
  <c r="AE88" i="1"/>
  <c r="AF38" i="1"/>
  <c r="AE18" i="1"/>
  <c r="AF22" i="1"/>
  <c r="AF54" i="1"/>
  <c r="J105" i="1"/>
  <c r="J27" i="1"/>
  <c r="AE34" i="1"/>
  <c r="G39" i="1"/>
  <c r="J59" i="1"/>
  <c r="AE66" i="1"/>
  <c r="G31" i="1"/>
  <c r="J35" i="1"/>
  <c r="G47" i="1"/>
  <c r="J51" i="1"/>
  <c r="G63" i="1"/>
  <c r="J67" i="1"/>
  <c r="G77" i="1"/>
  <c r="J81" i="1"/>
  <c r="J97" i="1"/>
  <c r="J15" i="1"/>
  <c r="AE26" i="1"/>
  <c r="AF30" i="1"/>
  <c r="AE42" i="1"/>
  <c r="AF46" i="1"/>
  <c r="AE58" i="1"/>
  <c r="AF62" i="1"/>
  <c r="AE72" i="1"/>
  <c r="AF76" i="1"/>
  <c r="AE104" i="1"/>
</calcChain>
</file>

<file path=xl/sharedStrings.xml><?xml version="1.0" encoding="utf-8"?>
<sst xmlns="http://schemas.openxmlformats.org/spreadsheetml/2006/main" count="61" uniqueCount="52">
  <si>
    <t>שיעור ההשתתפות נגזר ממספר המצביעים / בעלי זכות הבחירה</t>
  </si>
  <si>
    <t>שיעור ההצבעה נגזר מהקולות הכשרים</t>
  </si>
  <si>
    <t xml:space="preserve"> שם ישוב</t>
  </si>
  <si>
    <t>בחירותלכנסת</t>
  </si>
  <si>
    <t>בעלי זכות בחירה</t>
  </si>
  <si>
    <t>שיעור השתתפות בבחירות</t>
  </si>
  <si>
    <t>יהדות התורה (ג)</t>
  </si>
  <si>
    <t>ש"ס (שס)</t>
  </si>
  <si>
    <t>סה"כ יהדות התורה וש"ס</t>
  </si>
  <si>
    <t>קולות כשרים</t>
  </si>
  <si>
    <t>החוקיות: ערים בהם מעל 100,000 תושבים או ישובים שבהם מעל 1500 בעלי זכות הצבעה ומעל 10% הצבעה ל ג'+ ומעל 15% לש"ס</t>
  </si>
  <si>
    <t>מספרים מוחלטים</t>
  </si>
  <si>
    <t xml:space="preserve">שיעור הצבעה </t>
  </si>
  <si>
    <t>שיעור שינוי</t>
  </si>
  <si>
    <t xml:space="preserve">שיעור שינוי </t>
  </si>
  <si>
    <t>ש"ס + ג</t>
  </si>
  <si>
    <t>שיעור הצבעה</t>
  </si>
  <si>
    <t>שיעור שינוי ג</t>
  </si>
  <si>
    <t>שיעור שינוי שס</t>
  </si>
  <si>
    <t>אמת</t>
  </si>
  <si>
    <t>כלל ארצי</t>
  </si>
  <si>
    <t>ישובים מעל 100,000 תושבים</t>
  </si>
  <si>
    <t>בני ברק</t>
  </si>
  <si>
    <t>ירושלים</t>
  </si>
  <si>
    <t>אשדוד</t>
  </si>
  <si>
    <t>פתח תקווה</t>
  </si>
  <si>
    <t>רחובות</t>
  </si>
  <si>
    <t>חיפה</t>
  </si>
  <si>
    <t>נתניה</t>
  </si>
  <si>
    <t>תל אביב - יפו</t>
  </si>
  <si>
    <t>בת ים</t>
  </si>
  <si>
    <t>אשקלון</t>
  </si>
  <si>
    <t>רמת גן</t>
  </si>
  <si>
    <t>באר שבע</t>
  </si>
  <si>
    <t>ראשון לציון</t>
  </si>
  <si>
    <t>חולון</t>
  </si>
  <si>
    <t>ישובים מעל 1,500 תושבים בהם קיים אחוז ההצבעה גבוה ליהדות התורה ולש"ס</t>
  </si>
  <si>
    <r>
      <t>מודיעין עילית</t>
    </r>
    <r>
      <rPr>
        <vertAlign val="superscript"/>
        <sz val="9"/>
        <color theme="1"/>
        <rFont val="Arial"/>
        <family val="2"/>
        <scheme val="minor"/>
      </rPr>
      <t>1</t>
    </r>
  </si>
  <si>
    <t>קרית יערים</t>
  </si>
  <si>
    <t>ביתר עילית</t>
  </si>
  <si>
    <t>רכסים</t>
  </si>
  <si>
    <r>
      <t>אלעד</t>
    </r>
    <r>
      <rPr>
        <vertAlign val="superscript"/>
        <sz val="9"/>
        <color theme="1"/>
        <rFont val="Arial"/>
        <family val="2"/>
        <scheme val="minor"/>
      </rPr>
      <t>1</t>
    </r>
  </si>
  <si>
    <t>כפר חב"ד</t>
  </si>
  <si>
    <r>
      <rPr>
        <vertAlign val="superscript"/>
        <sz val="8"/>
        <color theme="1"/>
        <rFont val="Arial"/>
        <family val="2"/>
        <scheme val="minor"/>
      </rPr>
      <t>1</t>
    </r>
    <r>
      <rPr>
        <sz val="8"/>
        <color theme="1"/>
        <rFont val="Arial"/>
        <family val="2"/>
        <charset val="177"/>
        <scheme val="minor"/>
      </rPr>
      <t>ישובים שטרם הוקמו ב 1992</t>
    </r>
  </si>
  <si>
    <t>בית שמש</t>
  </si>
  <si>
    <t>עמנואל</t>
  </si>
  <si>
    <t>אופקים</t>
  </si>
  <si>
    <t>חצור הגלילית</t>
  </si>
  <si>
    <t>כוכב יעקב</t>
  </si>
  <si>
    <t>צפת</t>
  </si>
  <si>
    <t>מקור: ועדת הבחירות המרכזית</t>
  </si>
  <si>
    <t xml:space="preserve">לוח ה/1 דפוסי הצבעה ליהדות התורה ולש"ס בבחירות לכנסות ה-13 (1992), ה-16 (2003), ה-19 (2013) וה-20 (2015); סך הכל בישראל ויישובים נבחרים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</si>
</sst>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???,???"/>
    <numFmt numFmtId="165" formatCode="??0"/>
    <numFmt numFmtId="166" formatCode="??0.0"/>
    <numFmt numFmtId="167" formatCode="???"/>
  </numFmts>
  <fonts count="14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10"/>
      <color rgb="FF000000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8.5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name val="Arial"/>
      <family val="2"/>
      <charset val="177"/>
      <scheme val="minor"/>
    </font>
    <font>
      <vertAlign val="superscript"/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vertAlign val="superscript"/>
      <sz val="8"/>
      <color theme="1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sz val="8"/>
      <name val="Courier"/>
      <family val="3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13" fillId="0" borderId="0"/>
  </cellStyleXfs>
  <cellXfs count="99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15" xfId="0" applyFont="1" applyFill="1" applyBorder="1" applyAlignment="1">
      <alignment horizontal="center" vertical="center" wrapText="1" readingOrder="2"/>
    </xf>
    <xf numFmtId="0" fontId="7" fillId="0" borderId="16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6" fontId="3" fillId="0" borderId="18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19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6" fontId="3" fillId="0" borderId="2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165" fontId="7" fillId="0" borderId="22" xfId="0" applyNumberFormat="1" applyFont="1" applyFill="1" applyBorder="1" applyAlignment="1">
      <alignment horizontal="center" vertical="center"/>
    </xf>
    <xf numFmtId="166" fontId="3" fillId="0" borderId="23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165" fontId="3" fillId="0" borderId="26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165" fontId="3" fillId="0" borderId="25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165" fontId="3" fillId="0" borderId="2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5" fontId="3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3" fillId="0" borderId="22" xfId="0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readingOrder="2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6" fontId="3" fillId="0" borderId="33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/>
    </xf>
    <xf numFmtId="164" fontId="3" fillId="0" borderId="34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 readingOrder="2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readingOrder="2"/>
    </xf>
    <xf numFmtId="0" fontId="0" fillId="0" borderId="0" xfId="0" applyFill="1" applyAlignment="1">
      <alignment wrapText="1"/>
    </xf>
    <xf numFmtId="1" fontId="3" fillId="0" borderId="3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readingOrder="2"/>
    </xf>
    <xf numFmtId="0" fontId="5" fillId="0" borderId="11" xfId="0" applyFont="1" applyFill="1" applyBorder="1" applyAlignment="1">
      <alignment horizontal="center" vertical="center" wrapText="1" readingOrder="2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U129"/>
  <sheetViews>
    <sheetView showGridLines="0" rightToLeft="1" tabSelected="1" zoomScaleNormal="100" workbookViewId="0">
      <selection activeCell="O6" sqref="O6"/>
    </sheetView>
  </sheetViews>
  <sheetFormatPr defaultRowHeight="14.25" x14ac:dyDescent="0.2"/>
  <cols>
    <col min="1" max="1" width="6.125" style="77" customWidth="1"/>
    <col min="2" max="2" width="4.875" style="70" customWidth="1"/>
    <col min="3" max="3" width="7.625" style="1" customWidth="1"/>
    <col min="4" max="4" width="6.875" style="1" customWidth="1"/>
    <col min="5" max="5" width="6.625" style="1" customWidth="1"/>
    <col min="6" max="7" width="4.625" style="1" customWidth="1"/>
    <col min="8" max="8" width="6.625" style="1" customWidth="1"/>
    <col min="9" max="10" width="4.625" style="1" customWidth="1"/>
    <col min="11" max="11" width="6.625" style="1" customWidth="1"/>
    <col min="12" max="13" width="4.625" style="1" customWidth="1"/>
    <col min="14" max="25" width="9" style="1"/>
    <col min="26" max="26" width="12.25" style="1" bestFit="1" customWidth="1"/>
    <col min="27" max="30" width="7.625" style="1" customWidth="1"/>
    <col min="31" max="16384" width="9" style="1"/>
  </cols>
  <sheetData>
    <row r="1" spans="1:73" ht="15" customHeight="1" x14ac:dyDescent="0.2">
      <c r="A1" s="79" t="s">
        <v>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Z1" s="2"/>
      <c r="AA1" s="3"/>
      <c r="AB1" s="3"/>
      <c r="AC1" s="3"/>
      <c r="AD1" s="3"/>
    </row>
    <row r="2" spans="1:73" ht="14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Z2" s="2"/>
      <c r="AA2" s="4"/>
      <c r="AB2" s="4"/>
      <c r="AC2" s="4"/>
      <c r="AD2" s="4"/>
      <c r="AE2" s="5" t="s">
        <v>0</v>
      </c>
    </row>
    <row r="3" spans="1:73" ht="8.1" customHeight="1" thickBot="1" x14ac:dyDescent="0.25">
      <c r="A3" s="6"/>
      <c r="B3" s="4"/>
      <c r="C3" s="7"/>
      <c r="D3" s="8"/>
      <c r="E3" s="9"/>
      <c r="F3" s="7"/>
      <c r="G3" s="7"/>
      <c r="H3" s="7"/>
      <c r="I3" s="4"/>
      <c r="J3" s="4"/>
      <c r="K3" s="4"/>
      <c r="L3" s="4"/>
      <c r="M3" s="4"/>
      <c r="Z3" s="2"/>
      <c r="AA3" s="4"/>
      <c r="AB3" s="4"/>
      <c r="AC3" s="4"/>
      <c r="AD3" s="4"/>
      <c r="AE3" s="5" t="s">
        <v>1</v>
      </c>
      <c r="AG3" s="10"/>
      <c r="AH3" s="2"/>
      <c r="AI3" s="2"/>
      <c r="AJ3" s="2"/>
      <c r="AK3" s="2"/>
      <c r="AL3" s="2"/>
      <c r="AM3" s="2"/>
      <c r="AN3" s="2"/>
    </row>
    <row r="4" spans="1:73" ht="14.25" customHeight="1" x14ac:dyDescent="0.2">
      <c r="A4" s="80" t="s">
        <v>2</v>
      </c>
      <c r="B4" s="82" t="s">
        <v>3</v>
      </c>
      <c r="C4" s="80" t="s">
        <v>4</v>
      </c>
      <c r="D4" s="84" t="s">
        <v>5</v>
      </c>
      <c r="E4" s="86" t="s">
        <v>6</v>
      </c>
      <c r="F4" s="87"/>
      <c r="G4" s="88"/>
      <c r="H4" s="86" t="s">
        <v>7</v>
      </c>
      <c r="I4" s="87"/>
      <c r="J4" s="88"/>
      <c r="K4" s="89" t="s">
        <v>8</v>
      </c>
      <c r="L4" s="90"/>
      <c r="M4" s="90"/>
      <c r="Z4" s="2"/>
      <c r="AA4" s="94" t="s">
        <v>9</v>
      </c>
      <c r="AB4" s="11"/>
      <c r="AC4" s="11"/>
      <c r="AD4" s="11"/>
      <c r="AE4" s="1" t="s">
        <v>10</v>
      </c>
      <c r="AG4" s="2"/>
      <c r="AH4" s="2"/>
      <c r="AI4" s="2"/>
      <c r="AJ4" s="2"/>
      <c r="AK4" s="2"/>
      <c r="AL4" s="2"/>
      <c r="AM4" s="2"/>
      <c r="AN4" s="2"/>
    </row>
    <row r="5" spans="1:73" ht="27" customHeight="1" thickBot="1" x14ac:dyDescent="0.25">
      <c r="A5" s="81"/>
      <c r="B5" s="83"/>
      <c r="C5" s="81"/>
      <c r="D5" s="85"/>
      <c r="E5" s="12" t="s">
        <v>11</v>
      </c>
      <c r="F5" s="13" t="s">
        <v>12</v>
      </c>
      <c r="G5" s="14" t="s">
        <v>13</v>
      </c>
      <c r="H5" s="12" t="s">
        <v>11</v>
      </c>
      <c r="I5" s="13" t="s">
        <v>12</v>
      </c>
      <c r="J5" s="14" t="s">
        <v>13</v>
      </c>
      <c r="K5" s="12" t="s">
        <v>11</v>
      </c>
      <c r="L5" s="13" t="s">
        <v>12</v>
      </c>
      <c r="M5" s="15" t="s">
        <v>14</v>
      </c>
      <c r="Z5" s="2"/>
      <c r="AA5" s="94"/>
      <c r="AB5" s="11" t="s">
        <v>15</v>
      </c>
      <c r="AC5" s="11" t="s">
        <v>16</v>
      </c>
      <c r="AD5" s="11" t="s">
        <v>13</v>
      </c>
      <c r="AE5" s="11" t="s">
        <v>17</v>
      </c>
      <c r="AF5" s="11" t="s">
        <v>18</v>
      </c>
      <c r="AG5" s="2"/>
      <c r="AH5" s="2"/>
      <c r="AI5" s="2"/>
      <c r="AJ5" s="2"/>
      <c r="AK5" s="2"/>
      <c r="AL5" s="2"/>
      <c r="AM5" s="2"/>
      <c r="AN5" s="2"/>
      <c r="BU5" s="1" t="s">
        <v>19</v>
      </c>
    </row>
    <row r="6" spans="1:73" ht="14.1" customHeight="1" x14ac:dyDescent="0.2">
      <c r="A6" s="95" t="s">
        <v>20</v>
      </c>
      <c r="B6" s="16">
        <v>13</v>
      </c>
      <c r="C6" s="17">
        <v>3409015</v>
      </c>
      <c r="D6" s="18">
        <v>77.400000000000006</v>
      </c>
      <c r="E6" s="19">
        <v>86167</v>
      </c>
      <c r="F6" s="20">
        <v>3.3</v>
      </c>
      <c r="G6" s="21"/>
      <c r="H6" s="19">
        <v>129347</v>
      </c>
      <c r="I6" s="20">
        <v>4.9000000000000004</v>
      </c>
      <c r="J6" s="22"/>
      <c r="K6" s="19">
        <v>215514</v>
      </c>
      <c r="L6" s="20">
        <v>8.1999999999999993</v>
      </c>
      <c r="M6" s="21"/>
      <c r="Z6" s="2"/>
      <c r="AA6" s="23">
        <v>2616841</v>
      </c>
      <c r="AB6" s="23">
        <f>H6+E6</f>
        <v>215514</v>
      </c>
      <c r="AC6" s="24">
        <f>K6/AA6*100</f>
        <v>8.2356551276902188</v>
      </c>
      <c r="AD6" s="23"/>
      <c r="AI6" s="2"/>
      <c r="AJ6" s="2"/>
      <c r="AK6" s="2"/>
      <c r="AL6" s="2"/>
      <c r="AM6" s="2"/>
      <c r="AN6" s="2"/>
    </row>
    <row r="7" spans="1:73" ht="14.1" customHeight="1" x14ac:dyDescent="0.2">
      <c r="A7" s="95"/>
      <c r="B7" s="16">
        <v>16</v>
      </c>
      <c r="C7" s="17">
        <v>4720075</v>
      </c>
      <c r="D7" s="18">
        <v>67.811909768382918</v>
      </c>
      <c r="E7" s="17">
        <v>135087</v>
      </c>
      <c r="F7" s="25">
        <v>4.2907046326282474</v>
      </c>
      <c r="G7" s="26">
        <v>30.021352503886291</v>
      </c>
      <c r="H7" s="19">
        <v>258879</v>
      </c>
      <c r="I7" s="25">
        <v>8.2226515104352611</v>
      </c>
      <c r="J7" s="26">
        <v>67.809214498678784</v>
      </c>
      <c r="K7" s="19">
        <v>393966</v>
      </c>
      <c r="L7" s="25">
        <v>12.513356143063509</v>
      </c>
      <c r="M7" s="26">
        <v>52.601904183701343</v>
      </c>
      <c r="Z7" s="2"/>
      <c r="AA7" s="23">
        <v>3148364</v>
      </c>
      <c r="AB7" s="23">
        <f>H7+E7</f>
        <v>393966</v>
      </c>
      <c r="AC7" s="24">
        <f>K7/AA7*100</f>
        <v>12.513356143063509</v>
      </c>
      <c r="AD7" s="23">
        <f>(L7/L6-1)*100</f>
        <v>52.601904183701343</v>
      </c>
      <c r="AE7" s="1">
        <f>(F7/F6-1)*100</f>
        <v>30.021352503886291</v>
      </c>
      <c r="AF7" s="1">
        <f>(I7/I6-1)*100</f>
        <v>67.809214498678784</v>
      </c>
      <c r="AI7" s="2"/>
      <c r="AJ7" s="2"/>
      <c r="AK7" s="2"/>
      <c r="AL7" s="2"/>
      <c r="AM7" s="2"/>
      <c r="AN7" s="2"/>
    </row>
    <row r="8" spans="1:73" ht="13.5" customHeight="1" x14ac:dyDescent="0.2">
      <c r="A8" s="95"/>
      <c r="B8" s="16">
        <v>19</v>
      </c>
      <c r="C8" s="17">
        <v>5656705</v>
      </c>
      <c r="D8" s="18">
        <v>67.77</v>
      </c>
      <c r="E8" s="17">
        <v>195892</v>
      </c>
      <c r="F8" s="25">
        <v>5.16</v>
      </c>
      <c r="G8" s="26">
        <v>20.259967576450698</v>
      </c>
      <c r="H8" s="19">
        <v>331868</v>
      </c>
      <c r="I8" s="25">
        <v>8.75</v>
      </c>
      <c r="J8" s="27">
        <v>6.4133629997025654</v>
      </c>
      <c r="K8" s="19">
        <v>527760</v>
      </c>
      <c r="L8" s="25">
        <v>13.914998700148864</v>
      </c>
      <c r="M8" s="26">
        <v>11.201172100118972</v>
      </c>
      <c r="Z8" s="2"/>
      <c r="AA8" s="23">
        <v>3792742</v>
      </c>
      <c r="AB8" s="23">
        <f>H8+E8</f>
        <v>527760</v>
      </c>
      <c r="AC8" s="24">
        <f>K8/AA8*100</f>
        <v>13.914998700148864</v>
      </c>
      <c r="AD8" s="23">
        <f>(L8/L7-1)*100</f>
        <v>11.201172100118972</v>
      </c>
      <c r="AE8" s="1">
        <f>(F8/F7-1)*100</f>
        <v>20.259967576450745</v>
      </c>
      <c r="AF8" s="1">
        <f>(I8/I7-1)*100</f>
        <v>6.4133629997025654</v>
      </c>
      <c r="AI8" s="2"/>
      <c r="AJ8" s="2"/>
      <c r="AK8" s="2"/>
      <c r="AL8" s="2"/>
      <c r="AM8" s="2"/>
      <c r="AN8" s="2"/>
    </row>
    <row r="9" spans="1:73" ht="14.1" customHeight="1" x14ac:dyDescent="0.2">
      <c r="A9" s="28"/>
      <c r="B9" s="29">
        <v>20</v>
      </c>
      <c r="C9" s="30">
        <v>5881696</v>
      </c>
      <c r="D9" s="31">
        <v>72.338624777615166</v>
      </c>
      <c r="E9" s="30">
        <v>210143</v>
      </c>
      <c r="F9" s="32">
        <v>4.990472309377318</v>
      </c>
      <c r="G9" s="33">
        <v>-3.2854203609046895</v>
      </c>
      <c r="H9" s="34">
        <v>241613</v>
      </c>
      <c r="I9" s="25">
        <v>5.7378213220786893</v>
      </c>
      <c r="J9" s="33">
        <v>-34.424899176243549</v>
      </c>
      <c r="K9" s="34">
        <v>451756</v>
      </c>
      <c r="L9" s="32">
        <v>10.728293631456008</v>
      </c>
      <c r="M9" s="33">
        <v>-22.901224336145741</v>
      </c>
      <c r="Z9" s="2"/>
      <c r="AA9" s="23">
        <v>4210884</v>
      </c>
      <c r="AB9" s="23"/>
      <c r="AC9" s="24"/>
      <c r="AD9" s="23"/>
      <c r="AI9" s="2"/>
      <c r="AJ9" s="2"/>
      <c r="AK9" s="2"/>
      <c r="AL9" s="2"/>
      <c r="AM9" s="2"/>
      <c r="AN9" s="2"/>
    </row>
    <row r="10" spans="1:73" ht="5.45" customHeight="1" x14ac:dyDescent="0.2">
      <c r="A10" s="35"/>
      <c r="B10" s="36"/>
      <c r="C10" s="37"/>
      <c r="D10" s="38"/>
      <c r="E10" s="37"/>
      <c r="F10" s="39"/>
      <c r="G10" s="40"/>
      <c r="H10" s="41"/>
      <c r="I10" s="40"/>
      <c r="J10" s="42"/>
      <c r="K10" s="41"/>
      <c r="L10" s="39"/>
      <c r="M10" s="40"/>
      <c r="Z10" s="2"/>
      <c r="AA10" s="43"/>
      <c r="AB10" s="23"/>
      <c r="AC10" s="24"/>
      <c r="AD10" s="43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73" ht="15.75" customHeight="1" x14ac:dyDescent="0.2">
      <c r="A11" s="95" t="s">
        <v>21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Z11" s="2"/>
      <c r="AA11" s="43"/>
      <c r="AB11" s="23">
        <f>H11+E11</f>
        <v>0</v>
      </c>
      <c r="AC11" s="24"/>
      <c r="AD11" s="43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73" ht="14.1" customHeight="1" x14ac:dyDescent="0.2">
      <c r="A12" s="92" t="s">
        <v>22</v>
      </c>
      <c r="B12" s="44">
        <v>13</v>
      </c>
      <c r="C12" s="45">
        <v>68963</v>
      </c>
      <c r="D12" s="46">
        <v>82</v>
      </c>
      <c r="E12" s="45">
        <v>23273</v>
      </c>
      <c r="F12" s="25">
        <f>E12/AA12*100</f>
        <v>41.448645568042174</v>
      </c>
      <c r="G12" s="47"/>
      <c r="H12" s="48">
        <v>8424</v>
      </c>
      <c r="I12" s="25">
        <f>H12/AA12*100</f>
        <v>15.002938609770434</v>
      </c>
      <c r="J12" s="49"/>
      <c r="K12" s="48">
        <v>31697</v>
      </c>
      <c r="L12" s="25">
        <v>56.451584177812606</v>
      </c>
      <c r="M12" s="47"/>
      <c r="AA12" s="23">
        <v>56149</v>
      </c>
      <c r="AB12" s="23">
        <f>H12+E12</f>
        <v>31697</v>
      </c>
      <c r="AC12" s="24">
        <f>K12/AA12*100</f>
        <v>56.451584177812606</v>
      </c>
      <c r="AD12" s="23"/>
      <c r="BU12" s="1">
        <v>918</v>
      </c>
    </row>
    <row r="13" spans="1:73" ht="14.1" customHeight="1" x14ac:dyDescent="0.2">
      <c r="A13" s="92"/>
      <c r="B13" s="44">
        <v>16</v>
      </c>
      <c r="C13" s="45">
        <v>79243</v>
      </c>
      <c r="D13" s="46">
        <v>78.610098052824853</v>
      </c>
      <c r="E13" s="45">
        <v>32832</v>
      </c>
      <c r="F13" s="25">
        <v>53.214042594573563</v>
      </c>
      <c r="G13" s="33">
        <v>28.3854800688657</v>
      </c>
      <c r="H13" s="48">
        <v>12805</v>
      </c>
      <c r="I13" s="25">
        <v>20.754319426885797</v>
      </c>
      <c r="J13" s="50">
        <v>38.335028668116152</v>
      </c>
      <c r="K13" s="48">
        <v>45637</v>
      </c>
      <c r="L13" s="25">
        <v>73.96836202145937</v>
      </c>
      <c r="M13" s="33">
        <v>31.029736541089758</v>
      </c>
      <c r="AA13" s="23">
        <v>61698</v>
      </c>
      <c r="AB13" s="23">
        <f>H13+E13</f>
        <v>45637</v>
      </c>
      <c r="AC13" s="24">
        <f>K13/AA13*100</f>
        <v>73.96836202145937</v>
      </c>
      <c r="AD13" s="23">
        <f>(L13/L12-1)*100</f>
        <v>31.029736541089758</v>
      </c>
      <c r="AE13" s="1">
        <f>(F13/F12-1)*100</f>
        <v>28.385480068865675</v>
      </c>
      <c r="AF13" s="1">
        <f>(I13/I12-1)*100</f>
        <v>38.335028668116152</v>
      </c>
      <c r="AI13" s="2"/>
      <c r="AJ13" s="2"/>
      <c r="AK13" s="2"/>
      <c r="AL13" s="2"/>
      <c r="AM13" s="2"/>
      <c r="AN13" s="2"/>
    </row>
    <row r="14" spans="1:73" ht="14.1" customHeight="1" x14ac:dyDescent="0.2">
      <c r="A14" s="92"/>
      <c r="B14" s="44">
        <v>19</v>
      </c>
      <c r="C14" s="45">
        <v>96861</v>
      </c>
      <c r="D14" s="46">
        <v>77.928165102569665</v>
      </c>
      <c r="E14" s="45">
        <v>44973</v>
      </c>
      <c r="F14" s="25">
        <f>(E14/AA14)*100</f>
        <v>59.84670046708451</v>
      </c>
      <c r="G14" s="33">
        <v>12.4641120071327</v>
      </c>
      <c r="H14" s="48">
        <v>19085</v>
      </c>
      <c r="I14" s="25">
        <f>(H14/AA14)*100</f>
        <v>25.39688876468788</v>
      </c>
      <c r="J14" s="50">
        <v>22.369171651988506</v>
      </c>
      <c r="K14" s="48">
        <v>64058</v>
      </c>
      <c r="L14" s="25">
        <v>85.24358923177239</v>
      </c>
      <c r="M14" s="33">
        <v>15.243310656307219</v>
      </c>
      <c r="Z14" s="2"/>
      <c r="AA14" s="23">
        <v>75147</v>
      </c>
      <c r="AB14" s="23">
        <f>H14+E14</f>
        <v>64058</v>
      </c>
      <c r="AC14" s="24">
        <f>K14/AA14*100</f>
        <v>85.24358923177239</v>
      </c>
      <c r="AD14" s="23">
        <f>(L14/L13-1)*100</f>
        <v>15.243310656307219</v>
      </c>
      <c r="AE14" s="1">
        <f>(F14/F13-1)*100</f>
        <v>12.464112007132687</v>
      </c>
      <c r="AF14" s="1">
        <f>(I14/I13-1)*100</f>
        <v>22.369171651988506</v>
      </c>
      <c r="AI14" s="2"/>
      <c r="AJ14" s="2"/>
      <c r="AK14" s="2"/>
      <c r="AL14" s="2"/>
      <c r="AM14" s="2"/>
      <c r="AN14" s="51"/>
    </row>
    <row r="15" spans="1:73" s="2" customFormat="1" ht="14.1" customHeight="1" x14ac:dyDescent="0.2">
      <c r="A15" s="93"/>
      <c r="B15" s="44">
        <v>20</v>
      </c>
      <c r="C15" s="45">
        <v>101291</v>
      </c>
      <c r="D15" s="46">
        <v>80.031789596311626</v>
      </c>
      <c r="E15" s="45">
        <v>46661</v>
      </c>
      <c r="F15" s="25">
        <v>59.349283270373057</v>
      </c>
      <c r="G15" s="33">
        <f>(F15/F14-1)*100</f>
        <v>-0.83115224871090909</v>
      </c>
      <c r="H15" s="48">
        <v>18843</v>
      </c>
      <c r="I15" s="25">
        <v>23.966879078108903</v>
      </c>
      <c r="J15" s="33">
        <f>(I15/I14-1)*100</f>
        <v>-5.6306490918181957</v>
      </c>
      <c r="K15" s="48">
        <v>65504</v>
      </c>
      <c r="L15" s="25">
        <v>83.316162348481953</v>
      </c>
      <c r="M15" s="33">
        <f>(L15/L14-1)*100</f>
        <v>-2.2610813325209422</v>
      </c>
      <c r="AA15" s="23">
        <v>78621</v>
      </c>
      <c r="AB15" s="23"/>
      <c r="AC15" s="24"/>
      <c r="AD15" s="23"/>
      <c r="AN15" s="51"/>
    </row>
    <row r="16" spans="1:73" ht="14.1" customHeight="1" x14ac:dyDescent="0.2">
      <c r="A16" s="91" t="s">
        <v>23</v>
      </c>
      <c r="B16" s="36">
        <v>13</v>
      </c>
      <c r="C16" s="37">
        <v>259807</v>
      </c>
      <c r="D16" s="38">
        <v>76.099999999999994</v>
      </c>
      <c r="E16" s="37">
        <v>25688</v>
      </c>
      <c r="F16" s="20">
        <f>E16/AA16*100</f>
        <v>13.081561150492952</v>
      </c>
      <c r="G16" s="52"/>
      <c r="H16" s="41">
        <v>16947</v>
      </c>
      <c r="I16" s="20">
        <f>H16/AA16*100</f>
        <v>8.6302248838914686</v>
      </c>
      <c r="J16" s="53"/>
      <c r="K16" s="41">
        <v>42635</v>
      </c>
      <c r="L16" s="20">
        <v>21.711786034384421</v>
      </c>
      <c r="M16" s="52"/>
      <c r="Z16" s="2"/>
      <c r="AA16" s="23">
        <v>196368</v>
      </c>
      <c r="AB16" s="23">
        <f>H16+E16</f>
        <v>42635</v>
      </c>
      <c r="AC16" s="24">
        <f>K16/AA16*100</f>
        <v>21.711786034384421</v>
      </c>
      <c r="AD16" s="23"/>
      <c r="BU16" s="1">
        <v>15717</v>
      </c>
    </row>
    <row r="17" spans="1:73" ht="14.1" customHeight="1" x14ac:dyDescent="0.2">
      <c r="A17" s="92"/>
      <c r="B17" s="44">
        <v>16</v>
      </c>
      <c r="C17" s="45">
        <v>319892</v>
      </c>
      <c r="D17" s="46">
        <v>70.217135783326881</v>
      </c>
      <c r="E17" s="45">
        <v>39058</v>
      </c>
      <c r="F17" s="25">
        <v>17.598291445512793</v>
      </c>
      <c r="G17" s="33">
        <v>34.527456188588303</v>
      </c>
      <c r="H17" s="48">
        <v>27515</v>
      </c>
      <c r="I17" s="25">
        <v>12.397383100089213</v>
      </c>
      <c r="J17" s="50">
        <v>43.650753797033026</v>
      </c>
      <c r="K17" s="48">
        <v>66573</v>
      </c>
      <c r="L17" s="25">
        <v>29.995674545602004</v>
      </c>
      <c r="M17" s="33">
        <v>38.153878718676552</v>
      </c>
      <c r="Z17" s="2"/>
      <c r="AA17" s="23">
        <v>221942</v>
      </c>
      <c r="AB17" s="23">
        <f>H17+E17</f>
        <v>66573</v>
      </c>
      <c r="AC17" s="24">
        <f>K17/AA17*100</f>
        <v>29.995674545602004</v>
      </c>
      <c r="AD17" s="23">
        <f>(L17/L16-1)*100</f>
        <v>38.153878718676552</v>
      </c>
      <c r="AE17" s="1">
        <f>(F17/F16-1)*100</f>
        <v>34.527456188588303</v>
      </c>
      <c r="AF17" s="1">
        <f>(I17/I16-1)*100</f>
        <v>43.650753797033026</v>
      </c>
    </row>
    <row r="18" spans="1:73" ht="14.1" customHeight="1" x14ac:dyDescent="0.2">
      <c r="A18" s="92"/>
      <c r="B18" s="44">
        <v>19</v>
      </c>
      <c r="C18" s="45">
        <v>373238</v>
      </c>
      <c r="D18" s="46">
        <v>65.116092144958444</v>
      </c>
      <c r="E18" s="45">
        <v>53631</v>
      </c>
      <c r="F18" s="25">
        <f>(E18/AA18)*100</f>
        <v>22.24069934767914</v>
      </c>
      <c r="G18" s="33">
        <v>26.379878504342358</v>
      </c>
      <c r="H18" s="48">
        <v>37513</v>
      </c>
      <c r="I18" s="25">
        <f>(H18/AA18)*100</f>
        <v>15.556587694234445</v>
      </c>
      <c r="J18" s="50">
        <v>25.482834309786707</v>
      </c>
      <c r="K18" s="48">
        <v>91144</v>
      </c>
      <c r="L18" s="25">
        <v>37.797287041913584</v>
      </c>
      <c r="M18" s="33">
        <v>26.009125030513648</v>
      </c>
      <c r="Z18" s="2"/>
      <c r="AA18" s="23">
        <v>241139</v>
      </c>
      <c r="AB18" s="23">
        <f>H18+E18</f>
        <v>91144</v>
      </c>
      <c r="AC18" s="24">
        <f>K18/AA18*100</f>
        <v>37.797287041913584</v>
      </c>
      <c r="AD18" s="23">
        <f>(L18/L17-1)*100</f>
        <v>26.009125030513648</v>
      </c>
      <c r="AE18" s="1">
        <f>(F18/F17-1)*100</f>
        <v>26.379878504342358</v>
      </c>
      <c r="AF18" s="1">
        <f>(I18/I17-1)*100</f>
        <v>25.482834309786707</v>
      </c>
      <c r="AI18" s="2"/>
      <c r="AJ18" s="2"/>
      <c r="AK18" s="2"/>
      <c r="AL18" s="2"/>
      <c r="AM18" s="54"/>
      <c r="AN18" s="2"/>
    </row>
    <row r="19" spans="1:73" ht="14.1" customHeight="1" x14ac:dyDescent="0.2">
      <c r="A19" s="93"/>
      <c r="B19" s="55">
        <v>20</v>
      </c>
      <c r="C19" s="56">
        <v>385888</v>
      </c>
      <c r="D19" s="57">
        <v>67.086563977112533</v>
      </c>
      <c r="E19" s="56">
        <v>53948</v>
      </c>
      <c r="F19" s="32">
        <v>21.132377020283133</v>
      </c>
      <c r="G19" s="58">
        <f>(F19/F18-1)*100</f>
        <v>-4.9833069997938795</v>
      </c>
      <c r="H19" s="59">
        <v>30579</v>
      </c>
      <c r="I19" s="32">
        <v>11.978330186535885</v>
      </c>
      <c r="J19" s="58">
        <f>(I19/I18-1)*100</f>
        <v>-23.001557783939518</v>
      </c>
      <c r="K19" s="59">
        <v>84527</v>
      </c>
      <c r="L19" s="32">
        <v>33.110707206819015</v>
      </c>
      <c r="M19" s="58">
        <f>(L19/L18-1)*100</f>
        <v>-12.399249263307176</v>
      </c>
      <c r="Z19" s="2"/>
      <c r="AA19" s="23">
        <v>255286</v>
      </c>
      <c r="AB19" s="23"/>
      <c r="AC19" s="24"/>
      <c r="AD19" s="23"/>
      <c r="AI19" s="2"/>
      <c r="AJ19" s="2"/>
      <c r="AK19" s="2"/>
      <c r="AL19" s="2"/>
      <c r="AM19" s="54"/>
      <c r="AN19" s="2"/>
    </row>
    <row r="20" spans="1:73" ht="14.1" customHeight="1" x14ac:dyDescent="0.2">
      <c r="A20" s="92" t="s">
        <v>24</v>
      </c>
      <c r="B20" s="44">
        <v>13</v>
      </c>
      <c r="C20" s="45">
        <v>65935</v>
      </c>
      <c r="D20" s="46">
        <v>74.599999999999994</v>
      </c>
      <c r="E20" s="45">
        <v>2655</v>
      </c>
      <c r="F20" s="25">
        <f>E20/AA20*100</f>
        <v>5.441019755717682</v>
      </c>
      <c r="G20" s="33"/>
      <c r="H20" s="48">
        <v>4930</v>
      </c>
      <c r="I20" s="25">
        <f>H20/AA20*100</f>
        <v>10.103287154684811</v>
      </c>
      <c r="J20" s="50"/>
      <c r="K20" s="48">
        <v>7585</v>
      </c>
      <c r="L20" s="25">
        <v>15.544306910402492</v>
      </c>
      <c r="M20" s="33"/>
      <c r="Z20" s="2"/>
      <c r="AA20" s="23">
        <v>48796</v>
      </c>
      <c r="AB20" s="23">
        <f t="shared" ref="AB20:AB30" si="0">H20+E20</f>
        <v>7585</v>
      </c>
      <c r="AC20" s="24">
        <f t="shared" ref="AC20:AC30" si="1">K20/AA20*100</f>
        <v>15.544306910402492</v>
      </c>
      <c r="AD20" s="23"/>
      <c r="AI20" s="23"/>
      <c r="AJ20" s="60"/>
      <c r="BU20" s="1">
        <v>6214</v>
      </c>
    </row>
    <row r="21" spans="1:73" ht="14.1" customHeight="1" x14ac:dyDescent="0.2">
      <c r="A21" s="92"/>
      <c r="B21" s="44">
        <v>16</v>
      </c>
      <c r="C21" s="45">
        <v>137648</v>
      </c>
      <c r="D21" s="46">
        <v>66.972277112635126</v>
      </c>
      <c r="E21" s="45">
        <v>6762</v>
      </c>
      <c r="F21" s="25">
        <v>7.4966740576496678</v>
      </c>
      <c r="G21" s="33">
        <v>37.780680722061469</v>
      </c>
      <c r="H21" s="48">
        <v>12692</v>
      </c>
      <c r="I21" s="25">
        <v>14.070953436807097</v>
      </c>
      <c r="J21" s="50">
        <v>39.271043387918667</v>
      </c>
      <c r="K21" s="48">
        <v>19454</v>
      </c>
      <c r="L21" s="25">
        <v>21.567627494456762</v>
      </c>
      <c r="M21" s="33">
        <v>38.749367332829543</v>
      </c>
      <c r="Z21" s="2"/>
      <c r="AA21" s="23">
        <v>90200</v>
      </c>
      <c r="AB21" s="23">
        <f t="shared" si="0"/>
        <v>19454</v>
      </c>
      <c r="AC21" s="24">
        <f t="shared" si="1"/>
        <v>21.567627494456762</v>
      </c>
      <c r="AD21" s="23">
        <f>(L21/L20-1)*100</f>
        <v>38.749367332829543</v>
      </c>
      <c r="AE21" s="1">
        <f>(F21/F20-1)*100</f>
        <v>37.780680722061469</v>
      </c>
      <c r="AF21" s="1">
        <f>(I21/I20-1)*100</f>
        <v>39.271043387918667</v>
      </c>
      <c r="AI21" s="23"/>
      <c r="AJ21" s="60"/>
    </row>
    <row r="22" spans="1:73" ht="14.1" customHeight="1" x14ac:dyDescent="0.2">
      <c r="A22" s="92"/>
      <c r="B22" s="44">
        <v>19</v>
      </c>
      <c r="C22" s="45">
        <v>166360</v>
      </c>
      <c r="D22" s="46">
        <v>62.980283722048569</v>
      </c>
      <c r="E22" s="45">
        <v>10657</v>
      </c>
      <c r="F22" s="25">
        <f>(E22/AA22)*100</f>
        <v>10.319150996378566</v>
      </c>
      <c r="G22" s="33">
        <v>37.649721957016659</v>
      </c>
      <c r="H22" s="48">
        <v>17458</v>
      </c>
      <c r="I22" s="25">
        <f>(H22/AA22)*100</f>
        <v>16.904545190464201</v>
      </c>
      <c r="J22" s="50">
        <v>20.137880253692941</v>
      </c>
      <c r="K22" s="48">
        <v>28115</v>
      </c>
      <c r="L22" s="25">
        <v>27.223696186842766</v>
      </c>
      <c r="M22" s="33">
        <v>26.224807034708419</v>
      </c>
      <c r="Z22" s="2"/>
      <c r="AA22" s="23">
        <v>103274</v>
      </c>
      <c r="AB22" s="23">
        <f t="shared" si="0"/>
        <v>28115</v>
      </c>
      <c r="AC22" s="24">
        <f t="shared" si="1"/>
        <v>27.223696186842766</v>
      </c>
      <c r="AD22" s="23">
        <f>(L22/L21-1)*100</f>
        <v>26.224807034708419</v>
      </c>
      <c r="AE22" s="1">
        <f>(F22/F21-1)*100</f>
        <v>37.649721957016659</v>
      </c>
      <c r="AF22" s="1">
        <f>(I22/I21-1)*100</f>
        <v>20.137880253692941</v>
      </c>
      <c r="AI22" s="23"/>
      <c r="AJ22" s="60"/>
      <c r="AK22" s="2"/>
      <c r="AL22" s="2"/>
      <c r="AM22" s="54"/>
      <c r="AN22" s="51"/>
    </row>
    <row r="23" spans="1:73" ht="14.1" customHeight="1" x14ac:dyDescent="0.2">
      <c r="A23" s="93"/>
      <c r="B23" s="44">
        <v>20</v>
      </c>
      <c r="C23" s="45">
        <v>170193</v>
      </c>
      <c r="D23" s="46">
        <v>67.655544000047001</v>
      </c>
      <c r="E23" s="45">
        <v>11132</v>
      </c>
      <c r="F23" s="25">
        <v>9.8336616520763585</v>
      </c>
      <c r="G23" s="58">
        <f>(F23/F22-1)*100</f>
        <v>-4.7047411601263134</v>
      </c>
      <c r="H23" s="48">
        <v>11923</v>
      </c>
      <c r="I23" s="25">
        <v>10.532406384989796</v>
      </c>
      <c r="J23" s="58">
        <f>(I23/I22-1)*100</f>
        <v>-37.694825466637859</v>
      </c>
      <c r="K23" s="48">
        <v>23055</v>
      </c>
      <c r="L23" s="25">
        <v>20.366068037066157</v>
      </c>
      <c r="M23" s="58">
        <f>(L23/L22-1)*100</f>
        <v>-25.189923156323303</v>
      </c>
      <c r="Z23" s="2"/>
      <c r="AA23" s="23">
        <v>113203</v>
      </c>
      <c r="AB23" s="23"/>
      <c r="AC23" s="24"/>
      <c r="AD23" s="23"/>
      <c r="AI23" s="23"/>
      <c r="AJ23" s="60"/>
      <c r="AK23" s="2"/>
      <c r="AL23" s="2"/>
      <c r="AM23" s="54"/>
      <c r="AN23" s="51"/>
    </row>
    <row r="24" spans="1:73" ht="14.1" customHeight="1" x14ac:dyDescent="0.2">
      <c r="A24" s="91" t="s">
        <v>25</v>
      </c>
      <c r="B24" s="36">
        <v>13</v>
      </c>
      <c r="C24" s="37">
        <v>108099</v>
      </c>
      <c r="D24" s="38">
        <v>81.599999999999994</v>
      </c>
      <c r="E24" s="37">
        <v>2528</v>
      </c>
      <c r="F24" s="20">
        <f>E24/AA24*100</f>
        <v>2.8800255192134614</v>
      </c>
      <c r="G24" s="52"/>
      <c r="H24" s="41">
        <v>4179</v>
      </c>
      <c r="I24" s="20">
        <f>H24/AA24*100</f>
        <v>4.7609282613896582</v>
      </c>
      <c r="J24" s="53"/>
      <c r="K24" s="41">
        <v>6707</v>
      </c>
      <c r="L24" s="20">
        <v>7.6409537806031187</v>
      </c>
      <c r="M24" s="40"/>
      <c r="Z24" s="2"/>
      <c r="AA24" s="23">
        <v>87777</v>
      </c>
      <c r="AB24" s="23">
        <f t="shared" si="0"/>
        <v>6707</v>
      </c>
      <c r="AC24" s="24">
        <f t="shared" si="1"/>
        <v>7.6409537806031187</v>
      </c>
      <c r="AD24" s="23"/>
      <c r="BU24" s="1">
        <v>12304</v>
      </c>
    </row>
    <row r="25" spans="1:73" ht="14.1" customHeight="1" x14ac:dyDescent="0.2">
      <c r="A25" s="92"/>
      <c r="B25" s="44">
        <v>16</v>
      </c>
      <c r="C25" s="45">
        <v>138463</v>
      </c>
      <c r="D25" s="46">
        <v>70.127759762535831</v>
      </c>
      <c r="E25" s="45">
        <v>3854</v>
      </c>
      <c r="F25" s="25">
        <v>4.0252334301171855</v>
      </c>
      <c r="G25" s="33">
        <v>39.763811232356083</v>
      </c>
      <c r="H25" s="48">
        <v>7578</v>
      </c>
      <c r="I25" s="25">
        <v>7.9146909531468674</v>
      </c>
      <c r="J25" s="50">
        <v>66.242600572953506</v>
      </c>
      <c r="K25" s="48">
        <v>11432</v>
      </c>
      <c r="L25" s="25">
        <v>11.939924383264053</v>
      </c>
      <c r="M25" s="33">
        <v>56.262224927653023</v>
      </c>
      <c r="Z25" s="2"/>
      <c r="AA25" s="23">
        <v>95746</v>
      </c>
      <c r="AB25" s="23">
        <f t="shared" si="0"/>
        <v>11432</v>
      </c>
      <c r="AC25" s="24">
        <f t="shared" si="1"/>
        <v>11.939924383264053</v>
      </c>
      <c r="AD25" s="23">
        <f>(L25/L24-1)*100</f>
        <v>56.262224927653023</v>
      </c>
      <c r="AE25" s="1">
        <f>(F25/F24-1)*100</f>
        <v>39.763811232356083</v>
      </c>
      <c r="AF25" s="1">
        <f>(I25/I24-1)*100</f>
        <v>66.242600572953464</v>
      </c>
    </row>
    <row r="26" spans="1:73" ht="14.1" customHeight="1" x14ac:dyDescent="0.2">
      <c r="A26" s="92"/>
      <c r="B26" s="44">
        <v>19</v>
      </c>
      <c r="C26" s="45">
        <v>168776</v>
      </c>
      <c r="D26" s="46">
        <v>66.542636393800066</v>
      </c>
      <c r="E26" s="45">
        <v>4332</v>
      </c>
      <c r="F26" s="25">
        <f>(E26/AA26)*100</f>
        <v>3.8958936633271581</v>
      </c>
      <c r="G26" s="33">
        <v>-3.213224003912285</v>
      </c>
      <c r="H26" s="48">
        <v>7987</v>
      </c>
      <c r="I26" s="25">
        <f>(H26/AA26)*100</f>
        <v>7.182941525621886</v>
      </c>
      <c r="J26" s="50">
        <v>-9.2454579952239158</v>
      </c>
      <c r="K26" s="48">
        <v>12319</v>
      </c>
      <c r="L26" s="25">
        <v>11.078835188949045</v>
      </c>
      <c r="M26" s="33">
        <v>-7.2118479705112648</v>
      </c>
      <c r="Z26" s="2"/>
      <c r="AA26" s="23">
        <v>111194</v>
      </c>
      <c r="AB26" s="23">
        <f t="shared" si="0"/>
        <v>12319</v>
      </c>
      <c r="AC26" s="24">
        <f t="shared" si="1"/>
        <v>11.078835188949045</v>
      </c>
      <c r="AD26" s="23">
        <f>(L26/L25-1)*100</f>
        <v>-7.2118479705112648</v>
      </c>
      <c r="AE26" s="1">
        <f>(F26/F25-1)*100</f>
        <v>-3.213224003912285</v>
      </c>
      <c r="AF26" s="1">
        <f>(I26/I25-1)*100</f>
        <v>-9.2454579952239158</v>
      </c>
      <c r="AI26" s="2"/>
      <c r="AJ26" s="2"/>
      <c r="AK26" s="51"/>
      <c r="AL26" s="2"/>
      <c r="AM26" s="54"/>
      <c r="AN26" s="51"/>
    </row>
    <row r="27" spans="1:73" ht="14.1" customHeight="1" x14ac:dyDescent="0.2">
      <c r="A27" s="93"/>
      <c r="B27" s="55">
        <v>20</v>
      </c>
      <c r="C27" s="56">
        <v>177367</v>
      </c>
      <c r="D27" s="57">
        <v>70.832229219640624</v>
      </c>
      <c r="E27" s="56">
        <v>4810</v>
      </c>
      <c r="F27" s="32">
        <v>3.8662486938349003</v>
      </c>
      <c r="G27" s="58">
        <f>(F27/F26-1)*100</f>
        <v>-0.76092860981581412</v>
      </c>
      <c r="H27" s="59">
        <v>6946</v>
      </c>
      <c r="I27" s="32">
        <v>5.5831524797042036</v>
      </c>
      <c r="J27" s="58">
        <f>(I27/I26-1)*100</f>
        <v>-22.272059993961534</v>
      </c>
      <c r="K27" s="59">
        <v>11756</v>
      </c>
      <c r="L27" s="32">
        <v>9.4494011735391048</v>
      </c>
      <c r="M27" s="58">
        <f>(L27/L26-1)*100</f>
        <v>-14.707629345684946</v>
      </c>
      <c r="Z27" s="2"/>
      <c r="AA27" s="23">
        <v>124410</v>
      </c>
      <c r="AB27" s="23"/>
      <c r="AC27" s="24"/>
      <c r="AD27" s="23"/>
      <c r="AI27" s="2"/>
      <c r="AJ27" s="2"/>
      <c r="AK27" s="51"/>
      <c r="AL27" s="2"/>
      <c r="AM27" s="54"/>
      <c r="AN27" s="51"/>
    </row>
    <row r="28" spans="1:73" ht="14.1" customHeight="1" x14ac:dyDescent="0.2">
      <c r="A28" s="91" t="s">
        <v>26</v>
      </c>
      <c r="B28" s="36">
        <v>13</v>
      </c>
      <c r="C28" s="37">
        <v>60619</v>
      </c>
      <c r="D28" s="38">
        <v>80.5</v>
      </c>
      <c r="E28" s="37">
        <v>1441</v>
      </c>
      <c r="F28" s="20">
        <f>E28/AA28*100</f>
        <v>2.9713178134729983</v>
      </c>
      <c r="G28" s="52"/>
      <c r="H28" s="41">
        <v>1388</v>
      </c>
      <c r="I28" s="20">
        <f>H28/AA28*100</f>
        <v>2.8620327030537971</v>
      </c>
      <c r="J28" s="53"/>
      <c r="K28" s="41">
        <v>2829</v>
      </c>
      <c r="L28" s="20">
        <v>5.8333505165267949</v>
      </c>
      <c r="M28" s="40"/>
      <c r="AA28" s="23">
        <v>48497</v>
      </c>
      <c r="AB28" s="23">
        <f t="shared" si="0"/>
        <v>2829</v>
      </c>
      <c r="AC28" s="24">
        <f t="shared" si="1"/>
        <v>5.8333505165267949</v>
      </c>
      <c r="AD28" s="23"/>
      <c r="BU28" s="1">
        <v>8253</v>
      </c>
    </row>
    <row r="29" spans="1:73" ht="14.1" customHeight="1" x14ac:dyDescent="0.2">
      <c r="A29" s="92"/>
      <c r="B29" s="44">
        <v>16</v>
      </c>
      <c r="C29" s="45">
        <v>79669</v>
      </c>
      <c r="D29" s="46">
        <v>70.461534599405041</v>
      </c>
      <c r="E29" s="45">
        <v>1816</v>
      </c>
      <c r="F29" s="25">
        <v>3.2809987533650107</v>
      </c>
      <c r="G29" s="33">
        <v>10.422343193575934</v>
      </c>
      <c r="H29" s="48">
        <v>4426</v>
      </c>
      <c r="I29" s="25">
        <v>7.9965311026396151</v>
      </c>
      <c r="J29" s="50">
        <v>179.40040985930361</v>
      </c>
      <c r="K29" s="48">
        <v>6242</v>
      </c>
      <c r="L29" s="25">
        <v>11.277529856004625</v>
      </c>
      <c r="M29" s="33">
        <v>93.328513759864393</v>
      </c>
      <c r="AA29" s="23">
        <v>55349</v>
      </c>
      <c r="AB29" s="23">
        <f t="shared" si="0"/>
        <v>6242</v>
      </c>
      <c r="AC29" s="24">
        <f t="shared" si="1"/>
        <v>11.277529856004625</v>
      </c>
      <c r="AD29" s="23">
        <f>(L29/L28-1)*100</f>
        <v>93.328513759864393</v>
      </c>
      <c r="AE29" s="1">
        <f>(F29/F28-1)*100</f>
        <v>10.422343193575934</v>
      </c>
      <c r="AF29" s="1">
        <f>(I29/I28-1)*100</f>
        <v>179.40040985930361</v>
      </c>
      <c r="AI29" s="2"/>
      <c r="AJ29" s="2"/>
      <c r="AK29" s="2"/>
      <c r="AL29" s="2"/>
      <c r="AM29" s="2"/>
      <c r="AN29" s="2"/>
    </row>
    <row r="30" spans="1:73" ht="14.1" customHeight="1" x14ac:dyDescent="0.2">
      <c r="A30" s="92"/>
      <c r="B30" s="44">
        <v>19</v>
      </c>
      <c r="C30" s="45">
        <v>93606</v>
      </c>
      <c r="D30" s="46">
        <v>66.987158942802793</v>
      </c>
      <c r="E30" s="45">
        <v>2263</v>
      </c>
      <c r="F30" s="25">
        <f>(E30/AA30)*100</f>
        <v>3.6413664376397898</v>
      </c>
      <c r="G30" s="33">
        <v>10.983475196544479</v>
      </c>
      <c r="H30" s="48">
        <v>4692</v>
      </c>
      <c r="I30" s="25">
        <f>(H30/AA30)*100</f>
        <v>7.5498415048192182</v>
      </c>
      <c r="J30" s="50">
        <v>-5.5860421486130019</v>
      </c>
      <c r="K30" s="48">
        <v>6955</v>
      </c>
      <c r="L30" s="25">
        <v>11.191207942459009</v>
      </c>
      <c r="M30" s="33">
        <v>-0.76543280884913134</v>
      </c>
      <c r="AA30" s="23">
        <v>62147</v>
      </c>
      <c r="AB30" s="23">
        <f t="shared" si="0"/>
        <v>6955</v>
      </c>
      <c r="AC30" s="24">
        <f t="shared" si="1"/>
        <v>11.191207942459009</v>
      </c>
      <c r="AD30" s="23">
        <f>(L30/L29-1)*100</f>
        <v>-0.76543280884913134</v>
      </c>
      <c r="AE30" s="1">
        <f>(F30/F29-1)*100</f>
        <v>10.983475196544479</v>
      </c>
      <c r="AF30" s="1">
        <f>(I30/I29-1)*100</f>
        <v>-5.5860421486130019</v>
      </c>
      <c r="AI30" s="2"/>
      <c r="AJ30" s="2"/>
      <c r="AK30" s="51"/>
      <c r="AL30" s="2"/>
      <c r="AM30" s="2"/>
      <c r="AN30" s="2"/>
    </row>
    <row r="31" spans="1:73" ht="14.1" customHeight="1" x14ac:dyDescent="0.2">
      <c r="A31" s="93"/>
      <c r="B31" s="55">
        <v>20</v>
      </c>
      <c r="C31" s="56">
        <v>98300</v>
      </c>
      <c r="D31" s="57">
        <v>71.195320447609362</v>
      </c>
      <c r="E31" s="56">
        <v>2487</v>
      </c>
      <c r="F31" s="32">
        <v>3.5845031852641895</v>
      </c>
      <c r="G31" s="58">
        <f>(F31/F30-1)*100</f>
        <v>-1.5615910496625807</v>
      </c>
      <c r="H31" s="59">
        <v>3332</v>
      </c>
      <c r="I31" s="32">
        <v>4.8023983165662569</v>
      </c>
      <c r="J31" s="58">
        <f>(I31/I30-1)*100</f>
        <v>-36.390739944662577</v>
      </c>
      <c r="K31" s="59">
        <v>5819</v>
      </c>
      <c r="L31" s="32">
        <v>8.3869015018304456</v>
      </c>
      <c r="M31" s="58">
        <f>(L31/L30-1)*100</f>
        <v>-25.058121116569854</v>
      </c>
      <c r="AA31" s="23">
        <v>69382</v>
      </c>
      <c r="AB31" s="23"/>
      <c r="AC31" s="24"/>
      <c r="AD31" s="23"/>
      <c r="AI31" s="2"/>
      <c r="AJ31" s="2"/>
      <c r="AK31" s="51"/>
      <c r="AL31" s="2"/>
      <c r="AM31" s="2"/>
      <c r="AN31" s="2"/>
    </row>
    <row r="32" spans="1:73" ht="14.1" customHeight="1" x14ac:dyDescent="0.2">
      <c r="A32" s="91" t="s">
        <v>27</v>
      </c>
      <c r="B32" s="36">
        <v>13</v>
      </c>
      <c r="C32" s="37">
        <v>205273</v>
      </c>
      <c r="D32" s="38">
        <v>75.7</v>
      </c>
      <c r="E32" s="37">
        <v>2987</v>
      </c>
      <c r="F32" s="20">
        <f>E32/AA32*100</f>
        <v>1.9357012785867502</v>
      </c>
      <c r="G32" s="52"/>
      <c r="H32" s="41">
        <v>2359</v>
      </c>
      <c r="I32" s="20">
        <f>H32/AA32*100</f>
        <v>1.5287309394664024</v>
      </c>
      <c r="J32" s="53"/>
      <c r="K32" s="41">
        <v>5346</v>
      </c>
      <c r="L32" s="20">
        <v>3.4644322180531524</v>
      </c>
      <c r="M32" s="52"/>
      <c r="Z32" s="2"/>
      <c r="AA32" s="23">
        <v>154311</v>
      </c>
      <c r="AB32" s="23">
        <f>H32+E32</f>
        <v>5346</v>
      </c>
      <c r="AC32" s="24">
        <f>K32/AA32*100</f>
        <v>3.4644322180531524</v>
      </c>
      <c r="AD32" s="23"/>
      <c r="BU32" s="1">
        <v>21196</v>
      </c>
    </row>
    <row r="33" spans="1:73" ht="14.1" customHeight="1" x14ac:dyDescent="0.2">
      <c r="A33" s="92"/>
      <c r="B33" s="44">
        <v>16</v>
      </c>
      <c r="C33" s="45">
        <v>233554</v>
      </c>
      <c r="D33" s="46">
        <v>64.307183777627444</v>
      </c>
      <c r="E33" s="45">
        <v>2939</v>
      </c>
      <c r="F33" s="25">
        <v>1.9907877802614646</v>
      </c>
      <c r="G33" s="33">
        <v>2.8458162570896839</v>
      </c>
      <c r="H33" s="48">
        <v>4341</v>
      </c>
      <c r="I33" s="25">
        <v>2.9404592562487299</v>
      </c>
      <c r="J33" s="50">
        <v>92.346421488341562</v>
      </c>
      <c r="K33" s="48">
        <v>7280</v>
      </c>
      <c r="L33" s="25">
        <v>4.9312470365101948</v>
      </c>
      <c r="M33" s="33">
        <v>42.339255789548204</v>
      </c>
      <c r="AA33" s="23">
        <v>147630</v>
      </c>
      <c r="AB33" s="23">
        <f>H33+E33</f>
        <v>7280</v>
      </c>
      <c r="AC33" s="24">
        <f>K33/AA33*100</f>
        <v>4.9312470365101948</v>
      </c>
      <c r="AD33" s="23">
        <f>(L33/L32-1)*100</f>
        <v>42.339255789548204</v>
      </c>
      <c r="AE33" s="1">
        <f>(F33/F32-1)*100</f>
        <v>2.8458162570896839</v>
      </c>
      <c r="AF33" s="1">
        <f>(I33/I32-1)*100</f>
        <v>92.346421488341562</v>
      </c>
    </row>
    <row r="34" spans="1:73" ht="14.1" customHeight="1" x14ac:dyDescent="0.2">
      <c r="A34" s="92"/>
      <c r="B34" s="44">
        <v>19</v>
      </c>
      <c r="C34" s="45">
        <v>240749</v>
      </c>
      <c r="D34" s="46">
        <v>58.602527944041299</v>
      </c>
      <c r="E34" s="45">
        <v>4232</v>
      </c>
      <c r="F34" s="25">
        <f>(E34/AA34)*100</f>
        <v>3.0366740096008269</v>
      </c>
      <c r="G34" s="33">
        <v>52.536299434287194</v>
      </c>
      <c r="H34" s="48">
        <v>4754</v>
      </c>
      <c r="I34" s="25">
        <f>(H34/AA34)*100</f>
        <v>3.4112354068152952</v>
      </c>
      <c r="J34" s="50">
        <v>16.010293275314915</v>
      </c>
      <c r="K34" s="48">
        <v>8986</v>
      </c>
      <c r="L34" s="25">
        <v>6.4479094164161213</v>
      </c>
      <c r="M34" s="33">
        <v>30.756163069438447</v>
      </c>
      <c r="AA34" s="23">
        <v>139363</v>
      </c>
      <c r="AB34" s="23">
        <f>H34+E34</f>
        <v>8986</v>
      </c>
      <c r="AC34" s="24">
        <f>K34/AA34*100</f>
        <v>6.4479094164161213</v>
      </c>
      <c r="AD34" s="23">
        <f>(L34/L33-1)*100</f>
        <v>30.756163069438447</v>
      </c>
      <c r="AE34" s="1">
        <f>(F34/F33-1)*100</f>
        <v>52.536299434287194</v>
      </c>
      <c r="AF34" s="1">
        <f>(I34/I33-1)*100</f>
        <v>16.010293275314915</v>
      </c>
      <c r="AI34" s="2"/>
      <c r="AJ34" s="2"/>
      <c r="AK34" s="2"/>
      <c r="AL34" s="2"/>
      <c r="AM34" s="54"/>
      <c r="AN34" s="51"/>
    </row>
    <row r="35" spans="1:73" ht="14.1" customHeight="1" x14ac:dyDescent="0.2">
      <c r="A35" s="93"/>
      <c r="B35" s="55">
        <v>20</v>
      </c>
      <c r="C35" s="56">
        <v>243274</v>
      </c>
      <c r="D35" s="57">
        <v>62.200646184960171</v>
      </c>
      <c r="E35" s="56">
        <v>4894</v>
      </c>
      <c r="F35" s="32">
        <v>3.2722653115806364</v>
      </c>
      <c r="G35" s="58">
        <f>(F35/F34-1)*100</f>
        <v>7.7582019418270809</v>
      </c>
      <c r="H35" s="59">
        <v>3342</v>
      </c>
      <c r="I35" s="32">
        <v>2.2345546937683873</v>
      </c>
      <c r="J35" s="58">
        <f>(I35/I34-1)*100</f>
        <v>-34.494268870920543</v>
      </c>
      <c r="K35" s="59">
        <v>8236</v>
      </c>
      <c r="L35" s="32">
        <v>5.5068200053490237</v>
      </c>
      <c r="M35" s="58">
        <f>(L35/L34-1)*100</f>
        <v>-14.59526414361717</v>
      </c>
      <c r="AA35" s="23">
        <v>149560</v>
      </c>
      <c r="AB35" s="23"/>
      <c r="AC35" s="24"/>
      <c r="AD35" s="23"/>
      <c r="AI35" s="2"/>
      <c r="AJ35" s="2"/>
      <c r="AK35" s="2"/>
      <c r="AL35" s="2"/>
      <c r="AM35" s="54"/>
      <c r="AN35" s="51"/>
    </row>
    <row r="36" spans="1:73" ht="14.1" customHeight="1" x14ac:dyDescent="0.2">
      <c r="A36" s="91" t="s">
        <v>28</v>
      </c>
      <c r="B36" s="36">
        <v>13</v>
      </c>
      <c r="C36" s="37">
        <v>101280</v>
      </c>
      <c r="D36" s="38">
        <v>75.3</v>
      </c>
      <c r="E36" s="37">
        <v>1858</v>
      </c>
      <c r="F36" s="20">
        <f>E36/AA36*100</f>
        <v>2.45530109814597</v>
      </c>
      <c r="G36" s="52"/>
      <c r="H36" s="41">
        <v>4381</v>
      </c>
      <c r="I36" s="20">
        <f>H36/AA36*100</f>
        <v>5.7893832674798151</v>
      </c>
      <c r="J36" s="53"/>
      <c r="K36" s="41">
        <v>6239</v>
      </c>
      <c r="L36" s="20">
        <v>8.2446843656257851</v>
      </c>
      <c r="M36" s="52"/>
      <c r="AA36" s="23">
        <v>75673</v>
      </c>
      <c r="AB36" s="23">
        <f t="shared" ref="AB36:AB42" si="2">H36+E36</f>
        <v>6239</v>
      </c>
      <c r="AC36" s="24">
        <f t="shared" ref="AC36:AC42" si="3">K36/AA36*100</f>
        <v>8.2446843656257851</v>
      </c>
      <c r="AD36" s="23"/>
      <c r="AI36" s="23"/>
      <c r="AJ36" s="60"/>
      <c r="BU36" s="1">
        <v>8676</v>
      </c>
    </row>
    <row r="37" spans="1:73" ht="14.1" customHeight="1" x14ac:dyDescent="0.2">
      <c r="A37" s="92"/>
      <c r="B37" s="44">
        <v>16</v>
      </c>
      <c r="C37" s="45">
        <v>136302</v>
      </c>
      <c r="D37" s="46">
        <v>62.683599653710139</v>
      </c>
      <c r="E37" s="45">
        <v>2161</v>
      </c>
      <c r="F37" s="25">
        <v>2.5777130996970201</v>
      </c>
      <c r="G37" s="33">
        <v>4.9856207714599643</v>
      </c>
      <c r="H37" s="48">
        <v>9137</v>
      </c>
      <c r="I37" s="25">
        <v>10.898919292888328</v>
      </c>
      <c r="J37" s="50">
        <v>88.257000605053264</v>
      </c>
      <c r="K37" s="48">
        <v>11298</v>
      </c>
      <c r="L37" s="25">
        <v>13.476632392585348</v>
      </c>
      <c r="M37" s="33">
        <v>63.458439340296671</v>
      </c>
      <c r="AA37" s="23">
        <v>83834</v>
      </c>
      <c r="AB37" s="23">
        <f t="shared" si="2"/>
        <v>11298</v>
      </c>
      <c r="AC37" s="24">
        <f t="shared" si="3"/>
        <v>13.476632392585348</v>
      </c>
      <c r="AD37" s="23">
        <f>(L37/L36-1)*100</f>
        <v>63.458439340296671</v>
      </c>
      <c r="AE37" s="1">
        <f>(F37/F36-1)*100</f>
        <v>4.9856207714599643</v>
      </c>
      <c r="AF37" s="1">
        <f>(I37/I36-1)*100</f>
        <v>88.257000605053264</v>
      </c>
      <c r="AI37" s="23"/>
      <c r="AJ37" s="60"/>
    </row>
    <row r="38" spans="1:73" ht="14.1" customHeight="1" x14ac:dyDescent="0.2">
      <c r="A38" s="92"/>
      <c r="B38" s="44">
        <v>19</v>
      </c>
      <c r="C38" s="45">
        <v>160406</v>
      </c>
      <c r="D38" s="46">
        <v>58.477239006022216</v>
      </c>
      <c r="E38" s="45">
        <v>2308</v>
      </c>
      <c r="F38" s="25">
        <f>(E38/AA38)*100</f>
        <v>2.4899130472306732</v>
      </c>
      <c r="G38" s="33">
        <v>-3.4061219798536491</v>
      </c>
      <c r="H38" s="48">
        <v>10537</v>
      </c>
      <c r="I38" s="25">
        <f>(H38/AA38)*100</f>
        <v>11.367510302716465</v>
      </c>
      <c r="J38" s="50">
        <v>4.2994263672903488</v>
      </c>
      <c r="K38" s="48">
        <v>12845</v>
      </c>
      <c r="L38" s="25">
        <v>13.857423349947137</v>
      </c>
      <c r="M38" s="33">
        <v>2.8255646237801635</v>
      </c>
      <c r="AA38" s="23">
        <v>92694</v>
      </c>
      <c r="AB38" s="23">
        <f t="shared" si="2"/>
        <v>12845</v>
      </c>
      <c r="AC38" s="24">
        <f t="shared" si="3"/>
        <v>13.857423349947137</v>
      </c>
      <c r="AD38" s="23">
        <f>(L38/L37-1)*100</f>
        <v>2.8255646237801635</v>
      </c>
      <c r="AE38" s="1">
        <f>(F38/F37-1)*100</f>
        <v>-3.4061219798536491</v>
      </c>
      <c r="AF38" s="1">
        <f>(I38/I37-1)*100</f>
        <v>4.2994263672903488</v>
      </c>
      <c r="AI38" s="2"/>
      <c r="AJ38" s="2"/>
      <c r="AK38" s="2"/>
      <c r="AL38" s="2"/>
      <c r="AM38" s="2"/>
      <c r="AN38" s="51"/>
    </row>
    <row r="39" spans="1:73" ht="14.1" customHeight="1" x14ac:dyDescent="0.2">
      <c r="A39" s="93"/>
      <c r="B39" s="55">
        <v>20</v>
      </c>
      <c r="C39" s="56">
        <v>168914</v>
      </c>
      <c r="D39" s="57">
        <v>63.190736114235648</v>
      </c>
      <c r="E39" s="56">
        <v>2921</v>
      </c>
      <c r="F39" s="32">
        <v>2.7695604353927257</v>
      </c>
      <c r="G39" s="58">
        <f>(F39/F38-1)*100</f>
        <v>11.23121100445983</v>
      </c>
      <c r="H39" s="59">
        <v>8319</v>
      </c>
      <c r="I39" s="32">
        <v>7.8877005347593583</v>
      </c>
      <c r="J39" s="58">
        <f>(I39/I38-1)*100</f>
        <v>-30.611890161432665</v>
      </c>
      <c r="K39" s="59">
        <v>11240</v>
      </c>
      <c r="L39" s="32">
        <v>10.657260970152084</v>
      </c>
      <c r="M39" s="58">
        <f>(L39/L38-1)*100</f>
        <v>-23.093487865529205</v>
      </c>
      <c r="AA39" s="23">
        <v>105468</v>
      </c>
      <c r="AB39" s="23"/>
      <c r="AC39" s="24"/>
      <c r="AD39" s="23"/>
      <c r="AI39" s="2"/>
      <c r="AJ39" s="2"/>
      <c r="AK39" s="2"/>
      <c r="AL39" s="2"/>
      <c r="AM39" s="2"/>
      <c r="AN39" s="51"/>
    </row>
    <row r="40" spans="1:73" ht="14.1" customHeight="1" x14ac:dyDescent="0.2">
      <c r="A40" s="91" t="s">
        <v>29</v>
      </c>
      <c r="B40" s="44">
        <v>13</v>
      </c>
      <c r="C40" s="45">
        <v>314809</v>
      </c>
      <c r="D40" s="46">
        <v>72.5</v>
      </c>
      <c r="E40" s="45">
        <v>3979</v>
      </c>
      <c r="F40" s="25">
        <f>E40/AA40*100</f>
        <v>1.7581067765980478</v>
      </c>
      <c r="G40" s="33"/>
      <c r="H40" s="48">
        <v>9595</v>
      </c>
      <c r="I40" s="25">
        <f>H40/AA40*100</f>
        <v>4.239516089836207</v>
      </c>
      <c r="J40" s="50"/>
      <c r="K40" s="48">
        <v>13574</v>
      </c>
      <c r="L40" s="25">
        <v>5.9976228664342557</v>
      </c>
      <c r="M40" s="33"/>
      <c r="AA40" s="23">
        <v>226323</v>
      </c>
      <c r="AB40" s="23">
        <f t="shared" si="2"/>
        <v>13574</v>
      </c>
      <c r="AC40" s="24">
        <f t="shared" si="3"/>
        <v>5.9976228664342557</v>
      </c>
      <c r="AD40" s="23"/>
      <c r="AI40" s="2"/>
      <c r="AJ40" s="2"/>
      <c r="AK40" s="2"/>
      <c r="AL40" s="2"/>
      <c r="AM40" s="2"/>
      <c r="AN40" s="2"/>
      <c r="BU40" s="1">
        <v>41212</v>
      </c>
    </row>
    <row r="41" spans="1:73" ht="14.1" customHeight="1" x14ac:dyDescent="0.2">
      <c r="A41" s="92"/>
      <c r="B41" s="44">
        <v>16</v>
      </c>
      <c r="C41" s="45">
        <v>354175</v>
      </c>
      <c r="D41" s="46">
        <v>63.393237806169267</v>
      </c>
      <c r="E41" s="45">
        <v>2962</v>
      </c>
      <c r="F41" s="25">
        <v>1.3397440826461982</v>
      </c>
      <c r="G41" s="33">
        <v>-23.796205072446462</v>
      </c>
      <c r="H41" s="48">
        <v>15553</v>
      </c>
      <c r="I41" s="25">
        <v>7.0347872104646587</v>
      </c>
      <c r="J41" s="50">
        <v>65.933730675767904</v>
      </c>
      <c r="K41" s="48">
        <v>18515</v>
      </c>
      <c r="L41" s="25">
        <v>8.3745312931108575</v>
      </c>
      <c r="M41" s="33">
        <v>39.630841745301936</v>
      </c>
      <c r="AA41" s="23">
        <v>221087</v>
      </c>
      <c r="AB41" s="23">
        <f t="shared" si="2"/>
        <v>18515</v>
      </c>
      <c r="AC41" s="24">
        <f t="shared" si="3"/>
        <v>8.3745312931108575</v>
      </c>
      <c r="AD41" s="23">
        <f>(L41/L40-1)*100</f>
        <v>39.630841745301936</v>
      </c>
      <c r="AE41" s="1">
        <f>(F41/F40-1)*100</f>
        <v>-23.796205072446462</v>
      </c>
      <c r="AF41" s="1">
        <f>(I41/I40-1)*100</f>
        <v>65.933730675767904</v>
      </c>
    </row>
    <row r="42" spans="1:73" ht="14.1" customHeight="1" x14ac:dyDescent="0.2">
      <c r="A42" s="92"/>
      <c r="B42" s="44">
        <v>19</v>
      </c>
      <c r="C42" s="45">
        <v>394134</v>
      </c>
      <c r="D42" s="46">
        <v>62.641132203768301</v>
      </c>
      <c r="E42" s="45">
        <v>2235</v>
      </c>
      <c r="F42" s="25">
        <f>(E42/AA42)*100</f>
        <v>0.91261366838028424</v>
      </c>
      <c r="G42" s="33">
        <v>-31.881492876032446</v>
      </c>
      <c r="H42" s="48">
        <v>14372</v>
      </c>
      <c r="I42" s="25">
        <f>(H42/AA42)*100</f>
        <v>5.8684937995353224</v>
      </c>
      <c r="J42" s="50">
        <v>-16.578943698459092</v>
      </c>
      <c r="K42" s="48">
        <v>16607</v>
      </c>
      <c r="L42" s="25">
        <v>6.7811074679156063</v>
      </c>
      <c r="M42" s="33">
        <v>-19.027020968995</v>
      </c>
      <c r="AA42" s="23">
        <v>244901</v>
      </c>
      <c r="AB42" s="23">
        <f t="shared" si="2"/>
        <v>16607</v>
      </c>
      <c r="AC42" s="24">
        <f t="shared" si="3"/>
        <v>6.7811074679156063</v>
      </c>
      <c r="AD42" s="23">
        <f>(L42/L41-1)*100</f>
        <v>-19.027020968995</v>
      </c>
      <c r="AE42" s="1">
        <f>(F42/F41-1)*100</f>
        <v>-31.881492876032446</v>
      </c>
      <c r="AF42" s="1">
        <f>(I42/I41-1)*100</f>
        <v>-16.578943698459092</v>
      </c>
      <c r="AI42" s="2"/>
      <c r="AJ42" s="2"/>
      <c r="AK42" s="51"/>
      <c r="AL42" s="2"/>
      <c r="AM42" s="54"/>
      <c r="AN42" s="2"/>
    </row>
    <row r="43" spans="1:73" ht="14.1" customHeight="1" x14ac:dyDescent="0.2">
      <c r="A43" s="93"/>
      <c r="B43" s="44">
        <v>20</v>
      </c>
      <c r="C43" s="45">
        <v>403338</v>
      </c>
      <c r="D43" s="46">
        <v>65.256682980527501</v>
      </c>
      <c r="E43" s="45">
        <v>2628</v>
      </c>
      <c r="F43" s="25">
        <v>1.0055673534982494</v>
      </c>
      <c r="G43" s="58">
        <f>(F43/F42-1)*100</f>
        <v>10.185436438064777</v>
      </c>
      <c r="H43" s="48">
        <v>10189</v>
      </c>
      <c r="I43" s="25">
        <v>3.898677992691653</v>
      </c>
      <c r="J43" s="58">
        <f>(I43/I42-1)*100</f>
        <v>-33.565951914265334</v>
      </c>
      <c r="K43" s="48">
        <v>12817</v>
      </c>
      <c r="L43" s="25">
        <v>4.9042453461899029</v>
      </c>
      <c r="M43" s="58">
        <f>(L43/L42-1)*100</f>
        <v>-27.677811192433698</v>
      </c>
      <c r="AA43" s="23">
        <v>261345</v>
      </c>
      <c r="AB43" s="23"/>
      <c r="AC43" s="24"/>
      <c r="AD43" s="23"/>
      <c r="AI43" s="2"/>
      <c r="AJ43" s="2"/>
      <c r="AK43" s="51"/>
      <c r="AL43" s="2"/>
      <c r="AM43" s="54"/>
      <c r="AN43" s="2"/>
    </row>
    <row r="44" spans="1:73" ht="14.1" customHeight="1" x14ac:dyDescent="0.2">
      <c r="A44" s="91" t="s">
        <v>30</v>
      </c>
      <c r="B44" s="36">
        <v>13</v>
      </c>
      <c r="C44" s="37">
        <v>112589</v>
      </c>
      <c r="D44" s="38">
        <v>74.2</v>
      </c>
      <c r="E44" s="37">
        <v>809</v>
      </c>
      <c r="F44" s="20">
        <f>E44/AA44*100</f>
        <v>0.97414716967500325</v>
      </c>
      <c r="G44" s="52"/>
      <c r="H44" s="41">
        <v>3383</v>
      </c>
      <c r="I44" s="20">
        <f>H44/AA44*100</f>
        <v>4.0735968788758177</v>
      </c>
      <c r="J44" s="53"/>
      <c r="K44" s="41">
        <v>4192</v>
      </c>
      <c r="L44" s="20">
        <v>5.0477440485508209</v>
      </c>
      <c r="M44" s="52"/>
      <c r="AA44" s="23">
        <v>83047</v>
      </c>
      <c r="AB44" s="23">
        <f>H44+E44</f>
        <v>4192</v>
      </c>
      <c r="AC44" s="24">
        <f>K44/AA44*100</f>
        <v>5.0477440485508209</v>
      </c>
      <c r="AD44" s="23"/>
      <c r="BU44" s="1">
        <v>6643</v>
      </c>
    </row>
    <row r="45" spans="1:73" ht="14.1" customHeight="1" x14ac:dyDescent="0.2">
      <c r="A45" s="92"/>
      <c r="B45" s="44">
        <v>16</v>
      </c>
      <c r="C45" s="45">
        <v>123790</v>
      </c>
      <c r="D45" s="46">
        <v>59.268923176347045</v>
      </c>
      <c r="E45" s="45">
        <v>658</v>
      </c>
      <c r="F45" s="25">
        <v>0.91573307355090117</v>
      </c>
      <c r="G45" s="33">
        <v>-5.9964344138668801</v>
      </c>
      <c r="H45" s="48">
        <v>7012</v>
      </c>
      <c r="I45" s="25">
        <v>9.7585415072020041</v>
      </c>
      <c r="J45" s="50">
        <v>139.55589611250508</v>
      </c>
      <c r="K45" s="48">
        <v>7670</v>
      </c>
      <c r="L45" s="25">
        <v>10.674274580752906</v>
      </c>
      <c r="M45" s="61">
        <v>111.46624072227733</v>
      </c>
      <c r="AA45" s="23">
        <v>71855</v>
      </c>
      <c r="AB45" s="23">
        <f>H45+E45</f>
        <v>7670</v>
      </c>
      <c r="AC45" s="24">
        <f>K45/AA45*100</f>
        <v>10.674274580752906</v>
      </c>
      <c r="AD45" s="23">
        <f>(L45/L44-1)*100</f>
        <v>111.46624072227733</v>
      </c>
      <c r="AE45" s="1">
        <f>(F45/F44-1)*100</f>
        <v>-5.9964344138668801</v>
      </c>
      <c r="AF45" s="1">
        <f>(I45/I44-1)*100</f>
        <v>139.55589611250508</v>
      </c>
    </row>
    <row r="46" spans="1:73" ht="14.1" customHeight="1" x14ac:dyDescent="0.2">
      <c r="A46" s="92"/>
      <c r="B46" s="44">
        <v>19</v>
      </c>
      <c r="C46" s="45">
        <v>124406</v>
      </c>
      <c r="D46" s="46">
        <v>52.27320225712586</v>
      </c>
      <c r="E46" s="45">
        <v>557</v>
      </c>
      <c r="F46" s="25">
        <f>(E46/AA46)*100</f>
        <v>0.87085678549093193</v>
      </c>
      <c r="G46" s="33">
        <v>-4.9005861376125948</v>
      </c>
      <c r="H46" s="48">
        <v>7611</v>
      </c>
      <c r="I46" s="25">
        <f>(H46/AA46)*100</f>
        <v>11.899624765478425</v>
      </c>
      <c r="J46" s="50">
        <v>21.940607176761585</v>
      </c>
      <c r="K46" s="48">
        <v>8168</v>
      </c>
      <c r="L46" s="25">
        <v>12.770481550969356</v>
      </c>
      <c r="M46" s="33">
        <v>19.637933747705727</v>
      </c>
      <c r="AA46" s="23">
        <v>63960</v>
      </c>
      <c r="AB46" s="23">
        <f>H46+E46</f>
        <v>8168</v>
      </c>
      <c r="AC46" s="24">
        <f>K46/AA46*100</f>
        <v>12.770481550969356</v>
      </c>
      <c r="AD46" s="23">
        <f>(L46/L45-1)*100</f>
        <v>19.637933747705727</v>
      </c>
      <c r="AE46" s="1">
        <f>(F46/F45-1)*100</f>
        <v>-4.9005861376125948</v>
      </c>
      <c r="AF46" s="1">
        <f>(I46/I45-1)*100</f>
        <v>21.940607176761585</v>
      </c>
      <c r="AI46" s="2"/>
      <c r="AJ46" s="2"/>
      <c r="AK46" s="2"/>
      <c r="AL46" s="2"/>
      <c r="AM46" s="2"/>
      <c r="AN46" s="2"/>
    </row>
    <row r="47" spans="1:73" ht="14.1" customHeight="1" x14ac:dyDescent="0.2">
      <c r="A47" s="93"/>
      <c r="B47" s="55">
        <v>20</v>
      </c>
      <c r="C47" s="56">
        <v>124035</v>
      </c>
      <c r="D47" s="57">
        <v>55.795541581005359</v>
      </c>
      <c r="E47" s="56">
        <v>704</v>
      </c>
      <c r="F47" s="32">
        <v>1.0321975250718434</v>
      </c>
      <c r="G47" s="58">
        <f>(F47/F46-1)*100</f>
        <v>18.526667331409506</v>
      </c>
      <c r="H47" s="59">
        <v>4692</v>
      </c>
      <c r="I47" s="32">
        <v>6.8793619142572284</v>
      </c>
      <c r="J47" s="58">
        <f>(I47/I46-1)*100</f>
        <v>-42.188413081606576</v>
      </c>
      <c r="K47" s="59">
        <v>5396</v>
      </c>
      <c r="L47" s="32">
        <v>7.9115594393290714</v>
      </c>
      <c r="M47" s="58">
        <f>(L47/L46-1)*100</f>
        <v>-38.048072754715058</v>
      </c>
      <c r="AA47" s="23">
        <v>68204</v>
      </c>
      <c r="AB47" s="23"/>
      <c r="AC47" s="24"/>
      <c r="AD47" s="23"/>
      <c r="AI47" s="2"/>
      <c r="AJ47" s="2"/>
      <c r="AK47" s="2"/>
      <c r="AL47" s="2"/>
      <c r="AM47" s="2"/>
      <c r="AN47" s="2"/>
    </row>
    <row r="48" spans="1:73" ht="14.1" customHeight="1" x14ac:dyDescent="0.2">
      <c r="A48" s="91" t="s">
        <v>31</v>
      </c>
      <c r="B48" s="36">
        <v>13</v>
      </c>
      <c r="C48" s="37">
        <v>45323</v>
      </c>
      <c r="D48" s="38">
        <v>76.900000000000006</v>
      </c>
      <c r="E48" s="37">
        <v>920</v>
      </c>
      <c r="F48" s="20">
        <f>E48/AA48*100</f>
        <v>2.6617289665547972</v>
      </c>
      <c r="G48" s="52"/>
      <c r="H48" s="41">
        <v>2091</v>
      </c>
      <c r="I48" s="20">
        <f>H48/AA48*100</f>
        <v>6.0496470315935653</v>
      </c>
      <c r="J48" s="53"/>
      <c r="K48" s="41">
        <v>3011</v>
      </c>
      <c r="L48" s="20">
        <v>8.7113759981483625</v>
      </c>
      <c r="M48" s="52"/>
      <c r="AA48" s="23">
        <v>34564</v>
      </c>
      <c r="AB48" s="23">
        <f>H48+E48</f>
        <v>3011</v>
      </c>
      <c r="AC48" s="24">
        <f>K48/AA48*100</f>
        <v>8.7113759981483625</v>
      </c>
      <c r="AD48" s="23"/>
      <c r="BU48" s="1">
        <v>3790</v>
      </c>
    </row>
    <row r="49" spans="1:73" ht="14.1" customHeight="1" x14ac:dyDescent="0.2">
      <c r="A49" s="92"/>
      <c r="B49" s="44">
        <v>16</v>
      </c>
      <c r="C49" s="45">
        <v>80386</v>
      </c>
      <c r="D49" s="46">
        <v>63.507327146518058</v>
      </c>
      <c r="E49" s="45">
        <v>671</v>
      </c>
      <c r="F49" s="25">
        <v>1.3464162452845332</v>
      </c>
      <c r="G49" s="33">
        <v>-49.415727063027603</v>
      </c>
      <c r="H49" s="48">
        <v>6053</v>
      </c>
      <c r="I49" s="25">
        <v>12.145838349787301</v>
      </c>
      <c r="J49" s="50">
        <v>100.76937193785187</v>
      </c>
      <c r="K49" s="48">
        <v>6724</v>
      </c>
      <c r="L49" s="25">
        <v>13.492254595071836</v>
      </c>
      <c r="M49" s="33">
        <v>54.880866098991341</v>
      </c>
      <c r="AA49" s="23">
        <v>49836</v>
      </c>
      <c r="AB49" s="23">
        <f>H49+E49</f>
        <v>6724</v>
      </c>
      <c r="AC49" s="24">
        <f>K49/AA49*100</f>
        <v>13.492254595071836</v>
      </c>
      <c r="AD49" s="23">
        <f>(L49/L48-1)*100</f>
        <v>54.880866098991341</v>
      </c>
      <c r="AE49" s="1">
        <f>(F49/F48-1)*100</f>
        <v>-49.415727063027603</v>
      </c>
      <c r="AF49" s="1">
        <f>(I49/I48-1)*100</f>
        <v>100.76937193785187</v>
      </c>
    </row>
    <row r="50" spans="1:73" ht="14.1" customHeight="1" x14ac:dyDescent="0.2">
      <c r="A50" s="92"/>
      <c r="B50" s="44">
        <v>19</v>
      </c>
      <c r="C50" s="45">
        <v>97100</v>
      </c>
      <c r="D50" s="46">
        <v>56.884654994850671</v>
      </c>
      <c r="E50" s="45">
        <v>456</v>
      </c>
      <c r="F50" s="25">
        <f>(E50/AA50)*100</f>
        <v>0.83775789531700695</v>
      </c>
      <c r="G50" s="33">
        <v>-37.778684841999464</v>
      </c>
      <c r="H50" s="48">
        <v>7708</v>
      </c>
      <c r="I50" s="25">
        <f>(H50/AA50)*100</f>
        <v>14.161047932244495</v>
      </c>
      <c r="J50" s="50">
        <v>16.591770155515739</v>
      </c>
      <c r="K50" s="48">
        <v>8164</v>
      </c>
      <c r="L50" s="25">
        <v>14.998805827561501</v>
      </c>
      <c r="M50" s="33">
        <v>11.166045095531674</v>
      </c>
      <c r="AA50" s="23">
        <v>54431</v>
      </c>
      <c r="AB50" s="23">
        <f>H50+E50</f>
        <v>8164</v>
      </c>
      <c r="AC50" s="24">
        <f>K50/AA50*100</f>
        <v>14.998805827561501</v>
      </c>
      <c r="AD50" s="23">
        <f>(L50/L49-1)*100</f>
        <v>11.166045095531674</v>
      </c>
      <c r="AE50" s="1">
        <f>(F50/F49-1)*100</f>
        <v>-37.778684841999464</v>
      </c>
      <c r="AF50" s="1">
        <f>(I50/I49-1)*100</f>
        <v>16.591770155515739</v>
      </c>
      <c r="AI50" s="2"/>
      <c r="AJ50" s="2"/>
      <c r="AK50" s="2"/>
      <c r="AL50" s="2"/>
      <c r="AM50" s="2"/>
      <c r="AN50" s="2"/>
    </row>
    <row r="51" spans="1:73" ht="14.1" customHeight="1" x14ac:dyDescent="0.2">
      <c r="A51" s="93"/>
      <c r="B51" s="55">
        <v>20</v>
      </c>
      <c r="C51" s="56">
        <v>102360</v>
      </c>
      <c r="D51" s="57">
        <v>63.756350136772177</v>
      </c>
      <c r="E51" s="56">
        <v>645</v>
      </c>
      <c r="F51" s="32">
        <v>1.002736148249487</v>
      </c>
      <c r="G51" s="58">
        <f>(F51/F50-1)*100</f>
        <v>19.692831766157504</v>
      </c>
      <c r="H51" s="59">
        <v>4217</v>
      </c>
      <c r="I51" s="32">
        <v>6.5558733909582738</v>
      </c>
      <c r="J51" s="58">
        <f>(I51/I50-1)*100</f>
        <v>-53.704885243480824</v>
      </c>
      <c r="K51" s="59">
        <v>4862</v>
      </c>
      <c r="L51" s="32">
        <v>7.5586095392077617</v>
      </c>
      <c r="M51" s="58">
        <f>(L51/L50-1)*100</f>
        <v>-49.605257737797935</v>
      </c>
      <c r="AA51" s="23">
        <v>64324</v>
      </c>
      <c r="AB51" s="23"/>
      <c r="AC51" s="24"/>
      <c r="AD51" s="23"/>
      <c r="AI51" s="2"/>
      <c r="AJ51" s="2"/>
      <c r="AK51" s="2"/>
      <c r="AL51" s="2"/>
      <c r="AM51" s="2"/>
      <c r="AN51" s="2"/>
    </row>
    <row r="52" spans="1:73" ht="14.1" customHeight="1" x14ac:dyDescent="0.2">
      <c r="A52" s="92" t="s">
        <v>32</v>
      </c>
      <c r="B52" s="44">
        <v>13</v>
      </c>
      <c r="C52" s="45">
        <v>105214</v>
      </c>
      <c r="D52" s="46">
        <v>78.400000000000006</v>
      </c>
      <c r="E52" s="45">
        <v>1034</v>
      </c>
      <c r="F52" s="25">
        <f>E52/AA52*100</f>
        <v>1.260053619302949</v>
      </c>
      <c r="G52" s="33"/>
      <c r="H52" s="48">
        <v>1684</v>
      </c>
      <c r="I52" s="25">
        <f>H52/AA52*100</f>
        <v>2.0521569583231782</v>
      </c>
      <c r="J52" s="50"/>
      <c r="K52" s="48">
        <v>2718</v>
      </c>
      <c r="L52" s="25">
        <v>3.3122105776261268</v>
      </c>
      <c r="M52" s="33"/>
      <c r="AA52" s="23">
        <v>82060</v>
      </c>
      <c r="AB52" s="23">
        <f>H52+E52</f>
        <v>2718</v>
      </c>
      <c r="AC52" s="24">
        <f>K52/AA52*100</f>
        <v>3.3122105776261268</v>
      </c>
      <c r="AD52" s="23"/>
      <c r="BU52" s="1">
        <v>13831</v>
      </c>
    </row>
    <row r="53" spans="1:73" ht="14.1" customHeight="1" x14ac:dyDescent="0.2">
      <c r="A53" s="92"/>
      <c r="B53" s="44">
        <v>16</v>
      </c>
      <c r="C53" s="45">
        <v>111159</v>
      </c>
      <c r="D53" s="46">
        <v>69.458163531517911</v>
      </c>
      <c r="E53" s="45">
        <v>854</v>
      </c>
      <c r="F53" s="25">
        <v>1.1204702301293656</v>
      </c>
      <c r="G53" s="33">
        <v>-11.077575353563107</v>
      </c>
      <c r="H53" s="48">
        <v>3691</v>
      </c>
      <c r="I53" s="25">
        <v>4.8426880789314861</v>
      </c>
      <c r="J53" s="50">
        <v>135.98039415505804</v>
      </c>
      <c r="K53" s="48">
        <v>4545</v>
      </c>
      <c r="L53" s="25">
        <v>5.9631583090608515</v>
      </c>
      <c r="M53" s="33">
        <v>80.035603694456796</v>
      </c>
      <c r="AA53" s="23">
        <v>76218</v>
      </c>
      <c r="AB53" s="23">
        <f>H53+E53</f>
        <v>4545</v>
      </c>
      <c r="AC53" s="24">
        <f>K53/AA53*100</f>
        <v>5.9631583090608515</v>
      </c>
      <c r="AD53" s="23">
        <f>(L53/L52-1)*100</f>
        <v>80.035603694456796</v>
      </c>
      <c r="AE53" s="1">
        <f>(F53/F52-1)*100</f>
        <v>-11.077575353563107</v>
      </c>
      <c r="AF53" s="1">
        <f>(I53/I52-1)*100</f>
        <v>135.98039415505804</v>
      </c>
    </row>
    <row r="54" spans="1:73" ht="14.1" customHeight="1" x14ac:dyDescent="0.2">
      <c r="A54" s="92"/>
      <c r="B54" s="44">
        <v>19</v>
      </c>
      <c r="C54" s="45">
        <v>122041</v>
      </c>
      <c r="D54" s="46">
        <v>66.258060815627545</v>
      </c>
      <c r="E54" s="45">
        <v>661</v>
      </c>
      <c r="F54" s="25">
        <f>(E54/AA54)*100</f>
        <v>0.82437454790351949</v>
      </c>
      <c r="G54" s="33">
        <v>-26.426019564273474</v>
      </c>
      <c r="H54" s="48">
        <v>3567</v>
      </c>
      <c r="I54" s="25">
        <f>(H54/AA54)*100</f>
        <v>4.4486293681873734</v>
      </c>
      <c r="J54" s="50">
        <v>-8.1371896005133504</v>
      </c>
      <c r="K54" s="48">
        <v>4228</v>
      </c>
      <c r="L54" s="25">
        <v>5.273003916090893</v>
      </c>
      <c r="M54" s="33">
        <v>-11.573638619006443</v>
      </c>
      <c r="AA54" s="23">
        <v>80182</v>
      </c>
      <c r="AB54" s="23">
        <f>H54+E54</f>
        <v>4228</v>
      </c>
      <c r="AC54" s="24">
        <f>K54/AA54*100</f>
        <v>5.273003916090893</v>
      </c>
      <c r="AD54" s="23">
        <f>(L54/L53-1)*100</f>
        <v>-11.573638619006443</v>
      </c>
      <c r="AE54" s="1">
        <f>(F54/F53-1)*100</f>
        <v>-26.426019564273474</v>
      </c>
      <c r="AF54" s="1">
        <f>(I54/I53-1)*100</f>
        <v>-8.1371896005133504</v>
      </c>
      <c r="AI54" s="2"/>
      <c r="AJ54" s="2"/>
      <c r="AK54" s="2"/>
      <c r="AL54" s="2"/>
      <c r="AM54" s="2"/>
      <c r="AN54" s="51"/>
    </row>
    <row r="55" spans="1:73" ht="14.1" customHeight="1" x14ac:dyDescent="0.2">
      <c r="A55" s="93"/>
      <c r="B55" s="55">
        <v>20</v>
      </c>
      <c r="C55" s="56">
        <v>123618</v>
      </c>
      <c r="D55" s="57">
        <v>69.348314970311762</v>
      </c>
      <c r="E55" s="56">
        <v>834</v>
      </c>
      <c r="F55" s="32">
        <v>0.97972417357799024</v>
      </c>
      <c r="G55" s="58">
        <f>(F55/F54-1)*100</f>
        <v>18.8445441540551</v>
      </c>
      <c r="H55" s="59">
        <v>2661</v>
      </c>
      <c r="I55" s="32">
        <v>3.1259544674952422</v>
      </c>
      <c r="J55" s="58">
        <f>(I55/I54-1)*100</f>
        <v>-29.732189203054805</v>
      </c>
      <c r="K55" s="59">
        <v>3495</v>
      </c>
      <c r="L55" s="32">
        <v>4.1056786410732329</v>
      </c>
      <c r="M55" s="58">
        <f>(L55/L54-1)*100</f>
        <v>-22.137766130904922</v>
      </c>
      <c r="AA55" s="23">
        <v>85126</v>
      </c>
      <c r="AB55" s="23"/>
      <c r="AC55" s="24"/>
      <c r="AD55" s="23"/>
      <c r="AI55" s="2"/>
      <c r="AJ55" s="2"/>
      <c r="AK55" s="2"/>
      <c r="AL55" s="2"/>
      <c r="AM55" s="2"/>
      <c r="AN55" s="51"/>
    </row>
    <row r="56" spans="1:73" ht="14.1" customHeight="1" x14ac:dyDescent="0.2">
      <c r="A56" s="91" t="s">
        <v>33</v>
      </c>
      <c r="B56" s="36">
        <v>13</v>
      </c>
      <c r="C56" s="37">
        <v>91458</v>
      </c>
      <c r="D56" s="38">
        <v>73.900000000000006</v>
      </c>
      <c r="E56" s="37">
        <v>1232</v>
      </c>
      <c r="F56" s="20">
        <f>E56/AA56*100</f>
        <v>1.8408391357618861</v>
      </c>
      <c r="G56" s="52"/>
      <c r="H56" s="41">
        <v>4321</v>
      </c>
      <c r="I56" s="20">
        <f>H56/AA56*100</f>
        <v>6.4563846636583682</v>
      </c>
      <c r="J56" s="53"/>
      <c r="K56" s="41">
        <v>5553</v>
      </c>
      <c r="L56" s="20">
        <v>8.2972237994202551</v>
      </c>
      <c r="M56" s="52"/>
      <c r="AA56" s="23">
        <v>66926</v>
      </c>
      <c r="AB56" s="23">
        <f t="shared" ref="AB56:AB65" si="4">H56+E56</f>
        <v>5553</v>
      </c>
      <c r="AC56" s="24">
        <f t="shared" ref="AC56:AC65" si="5">K56/AA56*100</f>
        <v>8.2972237994202551</v>
      </c>
      <c r="AD56" s="23"/>
      <c r="BU56" s="1">
        <v>7249</v>
      </c>
    </row>
    <row r="57" spans="1:73" ht="14.1" customHeight="1" x14ac:dyDescent="0.2">
      <c r="A57" s="92"/>
      <c r="B57" s="44">
        <v>16</v>
      </c>
      <c r="C57" s="45">
        <v>139246</v>
      </c>
      <c r="D57" s="46">
        <v>60.805337316691322</v>
      </c>
      <c r="E57" s="45">
        <v>787</v>
      </c>
      <c r="F57" s="25">
        <v>0.94917625491473101</v>
      </c>
      <c r="G57" s="33">
        <v>-48.437848996409663</v>
      </c>
      <c r="H57" s="48">
        <v>9502</v>
      </c>
      <c r="I57" s="25">
        <v>11.460067057433003</v>
      </c>
      <c r="J57" s="50">
        <v>77.49975651140042</v>
      </c>
      <c r="K57" s="48">
        <v>10289</v>
      </c>
      <c r="L57" s="25">
        <v>12.409243312347733</v>
      </c>
      <c r="M57" s="33">
        <v>49.558980356957406</v>
      </c>
      <c r="AA57" s="23">
        <v>82914</v>
      </c>
      <c r="AB57" s="23">
        <f t="shared" si="4"/>
        <v>10289</v>
      </c>
      <c r="AC57" s="24">
        <f t="shared" si="5"/>
        <v>12.409243312347733</v>
      </c>
      <c r="AD57" s="23">
        <f>(L57/L56-1)*100</f>
        <v>49.558980356957406</v>
      </c>
      <c r="AE57" s="1">
        <f>(F57/F56-1)*100</f>
        <v>-48.437848996409663</v>
      </c>
      <c r="AF57" s="1">
        <f>(I57/I56-1)*100</f>
        <v>77.49975651140042</v>
      </c>
    </row>
    <row r="58" spans="1:73" ht="14.1" customHeight="1" x14ac:dyDescent="0.2">
      <c r="A58" s="92"/>
      <c r="B58" s="44">
        <v>19</v>
      </c>
      <c r="C58" s="45">
        <v>153103</v>
      </c>
      <c r="D58" s="46">
        <v>56.743499474210168</v>
      </c>
      <c r="E58" s="45">
        <v>527</v>
      </c>
      <c r="F58" s="25">
        <f>(E58/AA58)*100</f>
        <v>0.61557510133043658</v>
      </c>
      <c r="G58" s="33">
        <v>-35.14638633835856</v>
      </c>
      <c r="H58" s="48">
        <v>10939</v>
      </c>
      <c r="I58" s="25">
        <f>(H58/AA58)*100</f>
        <v>12.777563630841831</v>
      </c>
      <c r="J58" s="50">
        <v>11.496412427659397</v>
      </c>
      <c r="K58" s="48">
        <v>11466</v>
      </c>
      <c r="L58" s="25">
        <v>13.393138732172268</v>
      </c>
      <c r="M58" s="33">
        <v>7.9287301816825195</v>
      </c>
      <c r="AA58" s="23">
        <v>85611</v>
      </c>
      <c r="AB58" s="23">
        <f t="shared" si="4"/>
        <v>11466</v>
      </c>
      <c r="AC58" s="24">
        <f t="shared" si="5"/>
        <v>13.393138732172268</v>
      </c>
      <c r="AD58" s="23">
        <f>(L58/L57-1)*100</f>
        <v>7.9287301816825195</v>
      </c>
      <c r="AE58" s="1">
        <f>(F58/F57-1)*100</f>
        <v>-35.14638633835856</v>
      </c>
      <c r="AF58" s="1">
        <f>(I58/I57-1)*100</f>
        <v>11.496412427659397</v>
      </c>
      <c r="AI58" s="2"/>
      <c r="AJ58" s="2"/>
      <c r="AK58" s="2"/>
      <c r="AL58" s="2"/>
      <c r="AM58" s="2"/>
      <c r="AN58" s="51"/>
    </row>
    <row r="59" spans="1:73" ht="14.1" customHeight="1" x14ac:dyDescent="0.2">
      <c r="A59" s="93"/>
      <c r="B59" s="55">
        <v>20</v>
      </c>
      <c r="C59" s="56">
        <v>156696</v>
      </c>
      <c r="D59" s="57">
        <v>62.863761678664417</v>
      </c>
      <c r="E59" s="56">
        <v>676</v>
      </c>
      <c r="F59" s="32">
        <v>0.6958097022222679</v>
      </c>
      <c r="G59" s="58">
        <f>(F59/F58-1)*100</f>
        <v>13.034088077705075</v>
      </c>
      <c r="H59" s="59">
        <v>6178</v>
      </c>
      <c r="I59" s="32">
        <v>6.3590419235638631</v>
      </c>
      <c r="J59" s="58">
        <f>(I59/I58-1)*100</f>
        <v>-50.232750880498585</v>
      </c>
      <c r="K59" s="59">
        <v>6854</v>
      </c>
      <c r="L59" s="32">
        <v>7.0548516257861307</v>
      </c>
      <c r="M59" s="58">
        <f>(L59/L58-1)*100</f>
        <v>-47.324882039492721</v>
      </c>
      <c r="AA59" s="23">
        <v>97153</v>
      </c>
      <c r="AB59" s="23"/>
      <c r="AC59" s="24"/>
      <c r="AD59" s="23"/>
      <c r="AI59" s="2"/>
      <c r="AJ59" s="2"/>
      <c r="AK59" s="2"/>
      <c r="AL59" s="2"/>
      <c r="AM59" s="2"/>
      <c r="AN59" s="51"/>
    </row>
    <row r="60" spans="1:73" ht="14.1" customHeight="1" x14ac:dyDescent="0.2">
      <c r="A60" s="91" t="s">
        <v>34</v>
      </c>
      <c r="B60" s="36">
        <v>13</v>
      </c>
      <c r="C60" s="37">
        <v>101137</v>
      </c>
      <c r="D60" s="38">
        <v>81.8</v>
      </c>
      <c r="E60" s="37">
        <v>631</v>
      </c>
      <c r="F60" s="20">
        <f>E60/AA60*100</f>
        <v>0.76813517231304851</v>
      </c>
      <c r="G60" s="52"/>
      <c r="H60" s="41">
        <v>2154</v>
      </c>
      <c r="I60" s="20">
        <f>H60/AA60*100</f>
        <v>2.6221286230781402</v>
      </c>
      <c r="J60" s="53"/>
      <c r="K60" s="41">
        <v>2785</v>
      </c>
      <c r="L60" s="20">
        <v>3.3902637953911885</v>
      </c>
      <c r="M60" s="52"/>
      <c r="Z60" s="2"/>
      <c r="AA60" s="23">
        <v>82147</v>
      </c>
      <c r="AB60" s="23">
        <f t="shared" si="4"/>
        <v>2785</v>
      </c>
      <c r="AC60" s="24">
        <f t="shared" si="5"/>
        <v>3.3902637953911885</v>
      </c>
      <c r="AD60" s="23"/>
      <c r="BU60" s="1">
        <v>16999</v>
      </c>
    </row>
    <row r="61" spans="1:73" ht="14.1" customHeight="1" x14ac:dyDescent="0.2">
      <c r="A61" s="92"/>
      <c r="B61" s="44">
        <v>16</v>
      </c>
      <c r="C61" s="45">
        <v>164928</v>
      </c>
      <c r="D61" s="46">
        <v>69.680709157935595</v>
      </c>
      <c r="E61" s="45">
        <v>814</v>
      </c>
      <c r="F61" s="25">
        <v>0.71833248027674301</v>
      </c>
      <c r="G61" s="33">
        <v>-6.4835843782985574</v>
      </c>
      <c r="H61" s="48">
        <v>5950</v>
      </c>
      <c r="I61" s="25">
        <v>5.25071039022927</v>
      </c>
      <c r="J61" s="50">
        <v>100.2461032619145</v>
      </c>
      <c r="K61" s="48">
        <v>6764</v>
      </c>
      <c r="L61" s="25">
        <v>5.9690428705060095</v>
      </c>
      <c r="M61" s="33">
        <v>76.064260209499906</v>
      </c>
      <c r="Z61" s="2"/>
      <c r="AA61" s="23">
        <v>113318</v>
      </c>
      <c r="AB61" s="23">
        <f t="shared" si="4"/>
        <v>6764</v>
      </c>
      <c r="AC61" s="24">
        <f t="shared" si="5"/>
        <v>5.9690428705060095</v>
      </c>
      <c r="AD61" s="23">
        <f>(L61/L60-1)*100</f>
        <v>76.064260209499906</v>
      </c>
      <c r="AE61" s="1">
        <f>(F61/F60-1)*100</f>
        <v>-6.4835843782985574</v>
      </c>
      <c r="AF61" s="1">
        <f>(I61/I60-1)*100</f>
        <v>100.2461032619145</v>
      </c>
    </row>
    <row r="62" spans="1:73" ht="14.1" customHeight="1" x14ac:dyDescent="0.2">
      <c r="A62" s="92"/>
      <c r="B62" s="44">
        <v>19</v>
      </c>
      <c r="C62" s="45">
        <v>191230</v>
      </c>
      <c r="D62" s="46">
        <v>66.22810228520629</v>
      </c>
      <c r="E62" s="45">
        <v>727</v>
      </c>
      <c r="F62" s="25">
        <f>(E62/AA62)*100</f>
        <v>0.57999920220192269</v>
      </c>
      <c r="G62" s="33">
        <v>-19.257555779953929</v>
      </c>
      <c r="H62" s="48">
        <v>6569</v>
      </c>
      <c r="I62" s="25">
        <f>(H62/AA62)*100</f>
        <v>5.2407355698272768</v>
      </c>
      <c r="J62" s="50">
        <v>-0.18997087366605658</v>
      </c>
      <c r="K62" s="48">
        <v>7296</v>
      </c>
      <c r="L62" s="25">
        <v>5.8207347720291995</v>
      </c>
      <c r="M62" s="33">
        <v>-2.4846210974564076</v>
      </c>
      <c r="Z62" s="2"/>
      <c r="AA62" s="23">
        <v>125345</v>
      </c>
      <c r="AB62" s="23">
        <f t="shared" si="4"/>
        <v>7296</v>
      </c>
      <c r="AC62" s="24">
        <f t="shared" si="5"/>
        <v>5.8207347720291995</v>
      </c>
      <c r="AD62" s="23">
        <f>(L62/L61-1)*100</f>
        <v>-2.4846210974564076</v>
      </c>
      <c r="AE62" s="1">
        <f>(F62/F61-1)*100</f>
        <v>-19.257555779953929</v>
      </c>
      <c r="AF62" s="1">
        <f>(I62/I61-1)*100</f>
        <v>-0.18997087366605658</v>
      </c>
      <c r="AI62" s="2"/>
      <c r="AJ62" s="2"/>
      <c r="AK62" s="2"/>
      <c r="AL62" s="2"/>
      <c r="AM62" s="54"/>
      <c r="AN62" s="51"/>
    </row>
    <row r="63" spans="1:73" ht="14.1" customHeight="1" x14ac:dyDescent="0.2">
      <c r="A63" s="93"/>
      <c r="B63" s="55">
        <v>20</v>
      </c>
      <c r="C63" s="56">
        <v>195958</v>
      </c>
      <c r="D63" s="57">
        <v>70.932546770226267</v>
      </c>
      <c r="E63" s="56">
        <v>924</v>
      </c>
      <c r="F63" s="32">
        <v>0.67048835353022285</v>
      </c>
      <c r="G63" s="58">
        <f>(F63/F62-1)*100</f>
        <v>15.601599275441247</v>
      </c>
      <c r="H63" s="59">
        <v>4095</v>
      </c>
      <c r="I63" s="32">
        <v>2.9714824758725782</v>
      </c>
      <c r="J63" s="58">
        <f>(I63/I62-1)*100</f>
        <v>-43.300278438385099</v>
      </c>
      <c r="K63" s="59">
        <v>5019</v>
      </c>
      <c r="L63" s="32">
        <v>3.6419708294028013</v>
      </c>
      <c r="M63" s="58">
        <f>(L63/L62-1)*100</f>
        <v>-37.431080919477232</v>
      </c>
      <c r="Z63" s="2"/>
      <c r="AA63" s="23">
        <v>137810</v>
      </c>
      <c r="AB63" s="23"/>
      <c r="AC63" s="24"/>
      <c r="AD63" s="23"/>
      <c r="AI63" s="2"/>
      <c r="AJ63" s="2"/>
      <c r="AK63" s="2"/>
      <c r="AL63" s="2"/>
      <c r="AM63" s="54"/>
      <c r="AN63" s="51"/>
    </row>
    <row r="64" spans="1:73" ht="14.1" customHeight="1" x14ac:dyDescent="0.2">
      <c r="A64" s="96" t="s">
        <v>35</v>
      </c>
      <c r="B64" s="36">
        <v>13</v>
      </c>
      <c r="C64" s="37">
        <v>123600</v>
      </c>
      <c r="D64" s="38">
        <v>78.400000000000006</v>
      </c>
      <c r="E64" s="37">
        <v>638</v>
      </c>
      <c r="F64" s="20">
        <f>E64/AA64*100</f>
        <v>0.66243731245652104</v>
      </c>
      <c r="G64" s="52"/>
      <c r="H64" s="41">
        <v>3654</v>
      </c>
      <c r="I64" s="20">
        <f>H64/AA64*100</f>
        <v>3.7939591531600749</v>
      </c>
      <c r="J64" s="53"/>
      <c r="K64" s="41">
        <v>4292</v>
      </c>
      <c r="L64" s="20">
        <v>4.4563964656165957</v>
      </c>
      <c r="M64" s="52"/>
      <c r="Z64" s="2"/>
      <c r="AA64" s="23">
        <v>96311</v>
      </c>
      <c r="AB64" s="23">
        <f t="shared" si="4"/>
        <v>4292</v>
      </c>
      <c r="AC64" s="24">
        <f t="shared" si="5"/>
        <v>4.4563964656165957</v>
      </c>
      <c r="AD64" s="23"/>
      <c r="AI64" s="2"/>
      <c r="AJ64" s="2"/>
      <c r="BU64" s="1">
        <v>12557</v>
      </c>
    </row>
    <row r="65" spans="1:73" ht="14.1" customHeight="1" x14ac:dyDescent="0.2">
      <c r="A65" s="97" t="s">
        <v>35</v>
      </c>
      <c r="B65" s="44">
        <v>16</v>
      </c>
      <c r="C65" s="45">
        <v>142677</v>
      </c>
      <c r="D65" s="46">
        <v>65.827708740722045</v>
      </c>
      <c r="E65" s="45">
        <v>510</v>
      </c>
      <c r="F65" s="25">
        <v>0.55258795358261192</v>
      </c>
      <c r="G65" s="33">
        <v>-16.582604392641166</v>
      </c>
      <c r="H65" s="48">
        <v>9844</v>
      </c>
      <c r="I65" s="25">
        <v>10.666031009935747</v>
      </c>
      <c r="J65" s="50">
        <v>181.13194105033435</v>
      </c>
      <c r="K65" s="48">
        <v>10354</v>
      </c>
      <c r="L65" s="25">
        <v>11.218618963518361</v>
      </c>
      <c r="M65" s="33">
        <v>151.74194105205427</v>
      </c>
      <c r="Z65" s="2"/>
      <c r="AA65" s="23">
        <v>92293</v>
      </c>
      <c r="AB65" s="23">
        <f t="shared" si="4"/>
        <v>10354</v>
      </c>
      <c r="AC65" s="24">
        <f t="shared" si="5"/>
        <v>11.218618963518361</v>
      </c>
      <c r="AD65" s="23">
        <f>(L65/L64-1)*100</f>
        <v>151.74194105205427</v>
      </c>
      <c r="AE65" s="1">
        <f>(F65/F64-1)*100</f>
        <v>-16.582604392641166</v>
      </c>
      <c r="AF65" s="1">
        <f>(I65/I64-1)*100</f>
        <v>181.13194105033435</v>
      </c>
      <c r="AI65" s="2"/>
      <c r="AJ65" s="2"/>
    </row>
    <row r="66" spans="1:73" ht="14.1" customHeight="1" x14ac:dyDescent="0.2">
      <c r="A66" s="97"/>
      <c r="B66" s="44">
        <v>19</v>
      </c>
      <c r="C66" s="45">
        <v>153529</v>
      </c>
      <c r="D66" s="46">
        <v>61.411199187124254</v>
      </c>
      <c r="E66" s="45">
        <v>396</v>
      </c>
      <c r="F66" s="25">
        <f>(E66/AA66)*100</f>
        <v>0.42467398764584763</v>
      </c>
      <c r="G66" s="33">
        <v>-23.148164035689778</v>
      </c>
      <c r="H66" s="48">
        <v>10457</v>
      </c>
      <c r="I66" s="25">
        <f>(H66/AA66)*100</f>
        <v>11.214181537405628</v>
      </c>
      <c r="J66" s="50">
        <v>5.1392174554833137</v>
      </c>
      <c r="K66" s="48">
        <v>10853</v>
      </c>
      <c r="L66" s="25">
        <v>11.638855525051476</v>
      </c>
      <c r="M66" s="33">
        <v>3.745884969439417</v>
      </c>
      <c r="Z66" s="2"/>
      <c r="AA66" s="23">
        <v>93248</v>
      </c>
      <c r="AB66" s="23">
        <f>H66+E66</f>
        <v>10853</v>
      </c>
      <c r="AC66" s="24">
        <f>K66/AA66*100</f>
        <v>11.638855525051476</v>
      </c>
      <c r="AD66" s="23">
        <f>(L66/L65-1)*100</f>
        <v>3.745884969439417</v>
      </c>
      <c r="AE66" s="1">
        <f>(F66/F65-1)*100</f>
        <v>-23.148164035689778</v>
      </c>
      <c r="AF66" s="1">
        <f>(I66/I65-1)*100</f>
        <v>5.1392174554833137</v>
      </c>
      <c r="AI66" s="2"/>
      <c r="AJ66" s="2"/>
    </row>
    <row r="67" spans="1:73" ht="14.1" customHeight="1" x14ac:dyDescent="0.2">
      <c r="A67" s="97" t="s">
        <v>35</v>
      </c>
      <c r="B67" s="44">
        <v>20</v>
      </c>
      <c r="C67" s="45">
        <v>154550</v>
      </c>
      <c r="D67" s="46">
        <v>66.736978324166941</v>
      </c>
      <c r="E67" s="45">
        <v>631</v>
      </c>
      <c r="F67" s="25">
        <v>0.61823953597742598</v>
      </c>
      <c r="G67" s="33">
        <f>(F67/F66-1)*100</f>
        <v>45.579798613189439</v>
      </c>
      <c r="H67" s="48">
        <v>8046</v>
      </c>
      <c r="I67" s="25">
        <v>7.8832889167581115</v>
      </c>
      <c r="J67" s="33">
        <f>(I67/I66-1)*100</f>
        <v>-29.702503116585977</v>
      </c>
      <c r="K67" s="48">
        <v>8677</v>
      </c>
      <c r="L67" s="25">
        <v>8.5015284527355384</v>
      </c>
      <c r="M67" s="33">
        <f>(L67/L66-1)*100</f>
        <v>-26.9556320684895</v>
      </c>
      <c r="Z67" s="2"/>
      <c r="AA67" s="1">
        <v>102064</v>
      </c>
      <c r="AI67" s="2"/>
      <c r="AJ67" s="2"/>
      <c r="AK67" s="2"/>
      <c r="AL67" s="2"/>
      <c r="AM67" s="2"/>
      <c r="AN67" s="51"/>
    </row>
    <row r="68" spans="1:73" ht="5.45" customHeight="1" x14ac:dyDescent="0.2">
      <c r="A68" s="35"/>
      <c r="B68" s="36"/>
      <c r="C68" s="37"/>
      <c r="D68" s="38"/>
      <c r="E68" s="37"/>
      <c r="F68" s="39"/>
      <c r="G68" s="40"/>
      <c r="H68" s="41"/>
      <c r="I68" s="40"/>
      <c r="J68" s="42"/>
      <c r="K68" s="41"/>
      <c r="L68" s="39"/>
      <c r="M68" s="40"/>
      <c r="Z68" s="2"/>
      <c r="AI68" s="2"/>
      <c r="AJ68" s="2"/>
      <c r="AK68" s="2"/>
      <c r="AL68" s="2"/>
      <c r="AM68" s="2"/>
      <c r="AN68" s="51"/>
    </row>
    <row r="69" spans="1:73" ht="15.75" customHeight="1" x14ac:dyDescent="0.2">
      <c r="A69" s="95" t="s">
        <v>36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AA69" s="43"/>
      <c r="AB69" s="23">
        <f t="shared" ref="AB69:AB112" si="6">H69+E69</f>
        <v>0</v>
      </c>
      <c r="AC69" s="24"/>
      <c r="AD69" s="23"/>
      <c r="AE69" s="2"/>
      <c r="AF69" s="2"/>
      <c r="AG69" s="2"/>
      <c r="AH69" s="2"/>
      <c r="AI69" s="2"/>
      <c r="AJ69" s="2"/>
      <c r="AK69" s="51"/>
      <c r="AL69" s="2"/>
      <c r="AM69" s="2"/>
      <c r="AN69" s="2"/>
    </row>
    <row r="70" spans="1:73" ht="14.25" customHeight="1" x14ac:dyDescent="0.2">
      <c r="A70" s="92" t="s">
        <v>37</v>
      </c>
      <c r="B70" s="44">
        <v>13</v>
      </c>
      <c r="C70" s="45"/>
      <c r="D70" s="46"/>
      <c r="E70" s="45"/>
      <c r="F70" s="25"/>
      <c r="G70" s="33"/>
      <c r="H70" s="48"/>
      <c r="I70" s="25"/>
      <c r="J70" s="50"/>
      <c r="K70" s="48"/>
      <c r="L70" s="25"/>
      <c r="M70" s="33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AA70" s="23"/>
      <c r="AB70" s="23">
        <f t="shared" si="6"/>
        <v>0</v>
      </c>
      <c r="AC70" s="24"/>
      <c r="AD70" s="23"/>
      <c r="BU70" s="1">
        <v>14</v>
      </c>
    </row>
    <row r="71" spans="1:73" ht="14.25" customHeight="1" x14ac:dyDescent="0.2">
      <c r="A71" s="92"/>
      <c r="B71" s="44">
        <v>16</v>
      </c>
      <c r="C71" s="45">
        <v>8807</v>
      </c>
      <c r="D71" s="46">
        <v>93.289428863404112</v>
      </c>
      <c r="E71" s="45">
        <v>6170</v>
      </c>
      <c r="F71" s="25">
        <v>75.751995089011658</v>
      </c>
      <c r="G71" s="33"/>
      <c r="H71" s="48">
        <v>1689</v>
      </c>
      <c r="I71" s="25">
        <v>20.736648250460405</v>
      </c>
      <c r="J71" s="50"/>
      <c r="K71" s="48">
        <v>7859</v>
      </c>
      <c r="L71" s="25">
        <v>96.488643339472063</v>
      </c>
      <c r="M71" s="33"/>
      <c r="AA71" s="23">
        <v>8145</v>
      </c>
      <c r="AB71" s="23">
        <f t="shared" si="6"/>
        <v>7859</v>
      </c>
      <c r="AC71" s="24">
        <f t="shared" ref="AC71:AC80" si="7">K71/AA71*100</f>
        <v>96.488643339472063</v>
      </c>
      <c r="AD71" s="23"/>
      <c r="AI71" s="2"/>
      <c r="AJ71" s="2"/>
      <c r="AK71" s="2"/>
      <c r="AL71" s="2"/>
      <c r="AM71" s="2"/>
      <c r="AN71" s="2"/>
    </row>
    <row r="72" spans="1:73" ht="14.25" customHeight="1" x14ac:dyDescent="0.2">
      <c r="A72" s="92"/>
      <c r="B72" s="44">
        <v>19</v>
      </c>
      <c r="C72" s="45">
        <v>20927</v>
      </c>
      <c r="D72" s="46">
        <v>90.691451235246333</v>
      </c>
      <c r="E72" s="45">
        <v>14532</v>
      </c>
      <c r="F72" s="25">
        <f>(E72/AA72)*100</f>
        <v>77.035623409669213</v>
      </c>
      <c r="G72" s="33">
        <v>1.6945142093607535</v>
      </c>
      <c r="H72" s="48">
        <v>3402</v>
      </c>
      <c r="I72" s="25">
        <f>(H72/AA72)*100</f>
        <v>18.034351145038169</v>
      </c>
      <c r="J72" s="50">
        <v>-13.031503803235111</v>
      </c>
      <c r="K72" s="48">
        <v>17934</v>
      </c>
      <c r="L72" s="25">
        <v>95.069974554707386</v>
      </c>
      <c r="M72" s="33">
        <v>-1.4702961257040736</v>
      </c>
      <c r="AA72" s="23">
        <v>18864</v>
      </c>
      <c r="AB72" s="23">
        <f t="shared" si="6"/>
        <v>17934</v>
      </c>
      <c r="AC72" s="24">
        <f t="shared" si="7"/>
        <v>95.069974554707386</v>
      </c>
      <c r="AD72" s="23">
        <f>(L72/L71-1)*100</f>
        <v>-1.4702961257040736</v>
      </c>
      <c r="AE72" s="1">
        <f>(F72/F71-1)*100</f>
        <v>1.6945142093607535</v>
      </c>
      <c r="AF72" s="1">
        <f>(I72/I71-1)*100</f>
        <v>-13.031503803235111</v>
      </c>
      <c r="AI72" s="2"/>
      <c r="AJ72" s="2"/>
      <c r="AK72" s="2"/>
      <c r="AL72" s="2"/>
      <c r="AM72" s="2"/>
      <c r="AN72" s="2"/>
    </row>
    <row r="73" spans="1:73" x14ac:dyDescent="0.2">
      <c r="A73" s="93"/>
      <c r="B73" s="55">
        <v>20</v>
      </c>
      <c r="C73" s="56">
        <v>23529</v>
      </c>
      <c r="D73" s="57">
        <v>89.260062051085896</v>
      </c>
      <c r="E73" s="56">
        <v>15044</v>
      </c>
      <c r="F73" s="32">
        <v>75.727373401792008</v>
      </c>
      <c r="G73" s="58">
        <f>(F73/F72-1)*100</f>
        <v>-1.6982403075003871</v>
      </c>
      <c r="H73" s="59">
        <v>3342</v>
      </c>
      <c r="I73" s="32">
        <v>16.82271217154938</v>
      </c>
      <c r="J73" s="58">
        <f>(I73/I72-1)*100</f>
        <v>-6.7185060540542407</v>
      </c>
      <c r="K73" s="59">
        <v>18386</v>
      </c>
      <c r="L73" s="32">
        <v>92.550085573341391</v>
      </c>
      <c r="M73" s="58">
        <f>(L73/L72-1)*100</f>
        <v>-2.6505623812026369</v>
      </c>
      <c r="AA73" s="23">
        <v>19866</v>
      </c>
      <c r="AB73" s="23"/>
      <c r="AC73" s="24"/>
      <c r="AD73" s="23"/>
      <c r="AI73" s="2"/>
      <c r="AJ73" s="2"/>
      <c r="AK73" s="2"/>
      <c r="AL73" s="2"/>
      <c r="AM73" s="2"/>
      <c r="AN73" s="2"/>
    </row>
    <row r="74" spans="1:73" ht="14.25" customHeight="1" x14ac:dyDescent="0.2">
      <c r="A74" s="91" t="s">
        <v>38</v>
      </c>
      <c r="B74" s="36">
        <v>13</v>
      </c>
      <c r="C74" s="37">
        <v>369</v>
      </c>
      <c r="D74" s="38">
        <v>82.7</v>
      </c>
      <c r="E74" s="37">
        <v>202</v>
      </c>
      <c r="F74" s="20">
        <f>E74/AA74*100</f>
        <v>66.44736842105263</v>
      </c>
      <c r="G74" s="52"/>
      <c r="H74" s="41">
        <v>70</v>
      </c>
      <c r="I74" s="20">
        <f>H74/AA74*100</f>
        <v>23.026315789473685</v>
      </c>
      <c r="J74" s="53"/>
      <c r="K74" s="41">
        <v>272</v>
      </c>
      <c r="L74" s="20">
        <v>89.473684210526315</v>
      </c>
      <c r="M74" s="52"/>
      <c r="AA74" s="23">
        <v>304</v>
      </c>
      <c r="AB74" s="23">
        <f t="shared" si="6"/>
        <v>272</v>
      </c>
      <c r="AC74" s="24">
        <f t="shared" si="7"/>
        <v>89.473684210526315</v>
      </c>
      <c r="AD74" s="23"/>
      <c r="BU74" s="1">
        <v>50</v>
      </c>
    </row>
    <row r="75" spans="1:73" ht="14.25" customHeight="1" x14ac:dyDescent="0.2">
      <c r="A75" s="92"/>
      <c r="B75" s="44">
        <v>16</v>
      </c>
      <c r="C75" s="45">
        <v>1317</v>
      </c>
      <c r="D75" s="46">
        <v>76.233864844343202</v>
      </c>
      <c r="E75" s="45">
        <v>739</v>
      </c>
      <c r="F75" s="25">
        <v>74.34607645875252</v>
      </c>
      <c r="G75" s="33">
        <v>11.887164571587959</v>
      </c>
      <c r="H75" s="48">
        <v>128</v>
      </c>
      <c r="I75" s="25">
        <v>12.877263581488934</v>
      </c>
      <c r="J75" s="50">
        <v>-44.075883874676627</v>
      </c>
      <c r="K75" s="48">
        <v>867</v>
      </c>
      <c r="L75" s="25">
        <v>87.223340040241453</v>
      </c>
      <c r="M75" s="33">
        <v>-2.5150905432595461</v>
      </c>
      <c r="AA75" s="23">
        <v>994</v>
      </c>
      <c r="AB75" s="23">
        <f t="shared" si="6"/>
        <v>867</v>
      </c>
      <c r="AC75" s="24">
        <f t="shared" si="7"/>
        <v>87.223340040241453</v>
      </c>
      <c r="AD75" s="23">
        <f>(L75/L74-1)*100</f>
        <v>-2.5150905432595461</v>
      </c>
      <c r="AE75" s="1">
        <f>(F75/F74-1)*100</f>
        <v>11.887164571587959</v>
      </c>
      <c r="AF75" s="1">
        <f>(I75/I74-1)*100</f>
        <v>-44.075883874676627</v>
      </c>
      <c r="AI75" s="2"/>
      <c r="AJ75" s="2"/>
      <c r="AK75" s="2"/>
      <c r="AL75" s="2"/>
      <c r="AM75" s="54"/>
      <c r="AN75" s="51"/>
    </row>
    <row r="76" spans="1:73" ht="14.25" customHeight="1" x14ac:dyDescent="0.2">
      <c r="A76" s="92"/>
      <c r="B76" s="44">
        <v>19</v>
      </c>
      <c r="C76" s="45">
        <v>2199</v>
      </c>
      <c r="D76" s="46">
        <v>74.170077307867217</v>
      </c>
      <c r="E76" s="45">
        <v>1137</v>
      </c>
      <c r="F76" s="25">
        <f>(E76/AA76)*100</f>
        <v>70.141887723627391</v>
      </c>
      <c r="G76" s="33">
        <v>-5.6548898548232422</v>
      </c>
      <c r="H76" s="48">
        <v>300</v>
      </c>
      <c r="I76" s="25">
        <f>(H76/AA76)*100</f>
        <v>18.507094386181368</v>
      </c>
      <c r="J76" s="50">
        <v>43.719154842689669</v>
      </c>
      <c r="K76" s="48">
        <v>1437</v>
      </c>
      <c r="L76" s="25">
        <v>88.648982109808756</v>
      </c>
      <c r="M76" s="33">
        <v>1.6344731455016026</v>
      </c>
      <c r="AA76" s="23">
        <v>1621</v>
      </c>
      <c r="AB76" s="23">
        <f t="shared" si="6"/>
        <v>1437</v>
      </c>
      <c r="AC76" s="24">
        <f t="shared" si="7"/>
        <v>88.648982109808756</v>
      </c>
      <c r="AD76" s="23">
        <f>(L76/L75-1)*100</f>
        <v>1.6344731455016026</v>
      </c>
      <c r="AE76" s="1">
        <f>(F76/F75-1)*100</f>
        <v>-5.6548898548232422</v>
      </c>
      <c r="AF76" s="1">
        <f>(I76/I75-1)*100</f>
        <v>43.719154842689669</v>
      </c>
      <c r="AI76" s="2"/>
      <c r="AJ76" s="2"/>
      <c r="AK76" s="2"/>
      <c r="AL76" s="2"/>
      <c r="AM76" s="2"/>
      <c r="AN76" s="2"/>
    </row>
    <row r="77" spans="1:73" x14ac:dyDescent="0.2">
      <c r="A77" s="93"/>
      <c r="B77" s="55">
        <v>20</v>
      </c>
      <c r="C77" s="56">
        <v>2388</v>
      </c>
      <c r="D77" s="57">
        <v>76.340033500837521</v>
      </c>
      <c r="E77" s="56">
        <v>1248</v>
      </c>
      <c r="F77" s="32">
        <v>69.333333333333343</v>
      </c>
      <c r="G77" s="58">
        <f>(F77/F76-1)*100</f>
        <v>-1.1527411316329395</v>
      </c>
      <c r="H77" s="59">
        <v>241</v>
      </c>
      <c r="I77" s="32">
        <v>13.388888888888889</v>
      </c>
      <c r="J77" s="58">
        <f>(I77/I76-1)*100</f>
        <v>-27.655370370370356</v>
      </c>
      <c r="K77" s="59">
        <v>1489</v>
      </c>
      <c r="L77" s="32">
        <v>82.722222222222214</v>
      </c>
      <c r="M77" s="58">
        <f>(L77/L76-1)*100</f>
        <v>-6.6856491146679131</v>
      </c>
      <c r="AA77" s="23">
        <v>1800</v>
      </c>
      <c r="AB77" s="23"/>
      <c r="AC77" s="24"/>
      <c r="AD77" s="23"/>
      <c r="AI77" s="2"/>
      <c r="AJ77" s="2"/>
      <c r="AK77" s="2"/>
      <c r="AL77" s="2"/>
      <c r="AM77" s="2"/>
      <c r="AN77" s="2"/>
    </row>
    <row r="78" spans="1:73" ht="14.25" customHeight="1" x14ac:dyDescent="0.2">
      <c r="A78" s="91" t="s">
        <v>39</v>
      </c>
      <c r="B78" s="44">
        <v>13</v>
      </c>
      <c r="C78" s="45">
        <v>639</v>
      </c>
      <c r="D78" s="46">
        <v>89.8</v>
      </c>
      <c r="E78" s="45">
        <v>195</v>
      </c>
      <c r="F78" s="25">
        <f>E78/AA78*100</f>
        <v>33.972125435540065</v>
      </c>
      <c r="G78" s="33"/>
      <c r="H78" s="48">
        <v>245</v>
      </c>
      <c r="I78" s="25">
        <f>H78/AA78*100</f>
        <v>42.68292682926829</v>
      </c>
      <c r="J78" s="50"/>
      <c r="K78" s="48">
        <v>440</v>
      </c>
      <c r="L78" s="25">
        <v>76.655052264808361</v>
      </c>
      <c r="M78" s="33"/>
      <c r="AA78" s="23">
        <v>574</v>
      </c>
      <c r="AB78" s="23">
        <f t="shared" si="6"/>
        <v>440</v>
      </c>
      <c r="AC78" s="24">
        <f t="shared" si="7"/>
        <v>76.655052264808361</v>
      </c>
      <c r="AD78" s="23"/>
      <c r="BU78" s="1">
        <v>33</v>
      </c>
    </row>
    <row r="79" spans="1:73" ht="14.25" customHeight="1" x14ac:dyDescent="0.2">
      <c r="A79" s="92"/>
      <c r="B79" s="44">
        <v>16</v>
      </c>
      <c r="C79" s="45">
        <v>7522</v>
      </c>
      <c r="D79" s="46">
        <v>84.711512895506516</v>
      </c>
      <c r="E79" s="45">
        <v>3431</v>
      </c>
      <c r="F79" s="25">
        <v>54.425761421319798</v>
      </c>
      <c r="G79" s="33">
        <v>60.207113106859332</v>
      </c>
      <c r="H79" s="48">
        <v>2260</v>
      </c>
      <c r="I79" s="25">
        <v>35.850253807106597</v>
      </c>
      <c r="J79" s="50">
        <v>-16.007976794778823</v>
      </c>
      <c r="K79" s="48">
        <v>5691</v>
      </c>
      <c r="L79" s="25">
        <v>90.276015228426402</v>
      </c>
      <c r="M79" s="33">
        <v>17.769165320719903</v>
      </c>
      <c r="AA79" s="23">
        <v>6304</v>
      </c>
      <c r="AB79" s="23">
        <f t="shared" si="6"/>
        <v>5691</v>
      </c>
      <c r="AC79" s="24">
        <f t="shared" si="7"/>
        <v>90.276015228426402</v>
      </c>
      <c r="AD79" s="23">
        <f>(L79/L78-1)*100</f>
        <v>17.769165320719903</v>
      </c>
      <c r="AE79" s="1">
        <f>(F79/F78-1)*100</f>
        <v>60.207113106859332</v>
      </c>
      <c r="AF79" s="1">
        <f>(I79/I78-1)*100</f>
        <v>-16.007976794778823</v>
      </c>
      <c r="AI79" s="2"/>
      <c r="AJ79" s="2"/>
      <c r="AK79" s="2"/>
      <c r="AL79" s="2"/>
      <c r="AM79" s="2"/>
      <c r="AN79" s="2"/>
    </row>
    <row r="80" spans="1:73" ht="14.25" customHeight="1" x14ac:dyDescent="0.2">
      <c r="A80" s="92"/>
      <c r="B80" s="44">
        <v>19</v>
      </c>
      <c r="C80" s="45">
        <v>16587</v>
      </c>
      <c r="D80" s="46">
        <v>84.819436908422261</v>
      </c>
      <c r="E80" s="45">
        <v>8404</v>
      </c>
      <c r="F80" s="25">
        <f>(E80/AA80)*100</f>
        <v>60.041437450882327</v>
      </c>
      <c r="G80" s="33">
        <v>10.318047709228262</v>
      </c>
      <c r="H80" s="48">
        <v>4247</v>
      </c>
      <c r="I80" s="25">
        <f>(H80/AA80)*100</f>
        <v>30.342216189183397</v>
      </c>
      <c r="J80" s="50">
        <v>-15.364012895304358</v>
      </c>
      <c r="K80" s="48">
        <v>12651</v>
      </c>
      <c r="L80" s="25">
        <v>90.383653640065731</v>
      </c>
      <c r="M80" s="33">
        <v>0.1192325684368889</v>
      </c>
      <c r="AA80" s="23">
        <v>13997</v>
      </c>
      <c r="AB80" s="23">
        <f t="shared" si="6"/>
        <v>12651</v>
      </c>
      <c r="AC80" s="24">
        <f t="shared" si="7"/>
        <v>90.383653640065731</v>
      </c>
      <c r="AD80" s="23">
        <f>(L80/L79-1)*100</f>
        <v>0.1192325684368889</v>
      </c>
      <c r="AE80" s="1">
        <f>(F80/F79-1)*100</f>
        <v>10.318047709228262</v>
      </c>
      <c r="AF80" s="1">
        <f>(I80/I79-1)*100</f>
        <v>-15.364012895304358</v>
      </c>
      <c r="AI80" s="2"/>
      <c r="AJ80" s="2"/>
      <c r="AK80" s="2"/>
      <c r="AL80" s="2"/>
      <c r="AM80" s="2"/>
      <c r="AN80" s="51"/>
    </row>
    <row r="81" spans="1:73" x14ac:dyDescent="0.2">
      <c r="A81" s="93"/>
      <c r="B81" s="55">
        <v>20</v>
      </c>
      <c r="C81" s="56">
        <v>19103</v>
      </c>
      <c r="D81" s="57">
        <v>84.410825524786688</v>
      </c>
      <c r="E81" s="56">
        <v>9347</v>
      </c>
      <c r="F81" s="32">
        <v>58.506509764646978</v>
      </c>
      <c r="G81" s="58">
        <f>(F81/F80-1)*100</f>
        <v>-2.556447266091888</v>
      </c>
      <c r="H81" s="59">
        <v>3904</v>
      </c>
      <c r="I81" s="32">
        <v>24.436654982473708</v>
      </c>
      <c r="J81" s="58">
        <f>(I81/I80-1)*100</f>
        <v>-19.463183473114075</v>
      </c>
      <c r="K81" s="59">
        <v>13251</v>
      </c>
      <c r="L81" s="32">
        <v>82.943164747120676</v>
      </c>
      <c r="M81" s="58">
        <f>(L81/L80-1)*100</f>
        <v>-8.2321178590271096</v>
      </c>
      <c r="AA81" s="23"/>
      <c r="AB81" s="23"/>
      <c r="AC81" s="24"/>
      <c r="AD81" s="23"/>
      <c r="AI81" s="2"/>
      <c r="AJ81" s="2"/>
      <c r="AK81" s="2"/>
      <c r="AL81" s="2"/>
      <c r="AM81" s="2"/>
      <c r="AN81" s="51"/>
    </row>
    <row r="82" spans="1:73" x14ac:dyDescent="0.2">
      <c r="A82" s="91" t="s">
        <v>40</v>
      </c>
      <c r="B82" s="36">
        <v>13</v>
      </c>
      <c r="C82" s="37">
        <v>2462</v>
      </c>
      <c r="D82" s="38">
        <v>87.5</v>
      </c>
      <c r="E82" s="37">
        <v>594</v>
      </c>
      <c r="F82" s="20">
        <f>E82/AA82*100</f>
        <v>27.692307692307693</v>
      </c>
      <c r="G82" s="52"/>
      <c r="H82" s="41">
        <v>508</v>
      </c>
      <c r="I82" s="20">
        <f>H82/AA82*100</f>
        <v>23.682983682983682</v>
      </c>
      <c r="J82" s="53"/>
      <c r="K82" s="41">
        <v>1102</v>
      </c>
      <c r="L82" s="20">
        <v>51.375291375291376</v>
      </c>
      <c r="M82" s="52"/>
      <c r="AA82" s="23">
        <v>2145</v>
      </c>
      <c r="AB82" s="23">
        <f t="shared" si="6"/>
        <v>1102</v>
      </c>
      <c r="AC82" s="24">
        <f>K82/AA82*100</f>
        <v>51.375291375291376</v>
      </c>
      <c r="AD82" s="23"/>
      <c r="BU82" s="1">
        <v>753</v>
      </c>
    </row>
    <row r="83" spans="1:73" x14ac:dyDescent="0.2">
      <c r="A83" s="92"/>
      <c r="B83" s="44">
        <v>16</v>
      </c>
      <c r="C83" s="45">
        <v>3824</v>
      </c>
      <c r="D83" s="46">
        <v>86.558577405857733</v>
      </c>
      <c r="E83" s="45">
        <v>1241</v>
      </c>
      <c r="F83" s="25">
        <v>37.835365853658537</v>
      </c>
      <c r="G83" s="33">
        <v>36.627710027100257</v>
      </c>
      <c r="H83" s="48">
        <v>1132</v>
      </c>
      <c r="I83" s="25">
        <v>34.512195121951216</v>
      </c>
      <c r="J83" s="50">
        <v>45.725705780679846</v>
      </c>
      <c r="K83" s="48">
        <v>2373</v>
      </c>
      <c r="L83" s="25">
        <v>72.347560975609753</v>
      </c>
      <c r="M83" s="33">
        <v>40.821704439821161</v>
      </c>
      <c r="AA83" s="23">
        <v>3280</v>
      </c>
      <c r="AB83" s="23">
        <f t="shared" si="6"/>
        <v>2373</v>
      </c>
      <c r="AC83" s="24">
        <f>K83/AA83*100</f>
        <v>72.347560975609753</v>
      </c>
      <c r="AD83" s="23">
        <f>(L83/L82-1)*100</f>
        <v>40.821704439821161</v>
      </c>
      <c r="AE83" s="1">
        <f>(F83/F82-1)*100</f>
        <v>36.627710027100257</v>
      </c>
      <c r="AF83" s="1">
        <f>(I83/I82-1)*100</f>
        <v>45.725705780679846</v>
      </c>
      <c r="AI83" s="2"/>
      <c r="AJ83" s="2"/>
      <c r="AK83" s="2"/>
      <c r="AL83" s="2"/>
      <c r="AM83" s="54"/>
      <c r="AN83" s="2"/>
    </row>
    <row r="84" spans="1:73" x14ac:dyDescent="0.2">
      <c r="A84" s="92"/>
      <c r="B84" s="44">
        <v>19</v>
      </c>
      <c r="C84" s="45">
        <v>5102</v>
      </c>
      <c r="D84" s="46">
        <v>85.123480987847898</v>
      </c>
      <c r="E84" s="45">
        <v>1849</v>
      </c>
      <c r="F84" s="25">
        <f>(E84/AA84)*100</f>
        <v>42.741562644475266</v>
      </c>
      <c r="G84" s="33">
        <v>12.967224394745269</v>
      </c>
      <c r="H84" s="48">
        <v>1750</v>
      </c>
      <c r="I84" s="25">
        <f>(H84/AA84)*100</f>
        <v>40.453074433656958</v>
      </c>
      <c r="J84" s="50">
        <v>17.213855249465414</v>
      </c>
      <c r="K84" s="48">
        <v>3599</v>
      </c>
      <c r="L84" s="25">
        <v>83.194637078132232</v>
      </c>
      <c r="M84" s="33">
        <v>14.993008687852406</v>
      </c>
      <c r="AA84" s="23">
        <v>4326</v>
      </c>
      <c r="AB84" s="23">
        <f t="shared" si="6"/>
        <v>3599</v>
      </c>
      <c r="AC84" s="24">
        <f>K84/AA84*100</f>
        <v>83.194637078132232</v>
      </c>
      <c r="AD84" s="23">
        <f>(L84/L83-1)*100</f>
        <v>14.993008687852406</v>
      </c>
      <c r="AE84" s="1">
        <f>(F84/F83-1)*100</f>
        <v>12.967224394745269</v>
      </c>
      <c r="AF84" s="1">
        <f>(I84/I83-1)*100</f>
        <v>17.213855249465414</v>
      </c>
      <c r="AG84" s="2"/>
      <c r="AH84" s="2"/>
      <c r="AI84" s="2"/>
      <c r="AJ84" s="2"/>
      <c r="AK84" s="2"/>
      <c r="AL84" s="2"/>
      <c r="AM84" s="2"/>
      <c r="AN84" s="51"/>
    </row>
    <row r="85" spans="1:73" x14ac:dyDescent="0.2">
      <c r="A85" s="93"/>
      <c r="B85" s="55">
        <v>20</v>
      </c>
      <c r="C85" s="56">
        <v>5461</v>
      </c>
      <c r="D85" s="57">
        <v>85.900018311664525</v>
      </c>
      <c r="E85" s="56">
        <v>2011</v>
      </c>
      <c r="F85" s="32">
        <v>43.377911993097499</v>
      </c>
      <c r="G85" s="58">
        <f>(F85/F84-1)*100</f>
        <v>1.4888303310653273</v>
      </c>
      <c r="H85" s="59">
        <v>1754</v>
      </c>
      <c r="I85" s="32">
        <v>37.834339948231232</v>
      </c>
      <c r="J85" s="58">
        <f>(I85/I84-1)*100</f>
        <v>-6.473511647972396</v>
      </c>
      <c r="K85" s="59">
        <v>3765</v>
      </c>
      <c r="L85" s="32">
        <v>81.212251941328731</v>
      </c>
      <c r="M85" s="58">
        <f>(L85/L84-1)*100</f>
        <v>-2.3828280360688958</v>
      </c>
      <c r="AA85" s="23">
        <v>4636</v>
      </c>
      <c r="AB85" s="23"/>
      <c r="AC85" s="24"/>
      <c r="AD85" s="23"/>
      <c r="AG85" s="2"/>
      <c r="AH85" s="2"/>
      <c r="AI85" s="2"/>
      <c r="AJ85" s="2"/>
      <c r="AK85" s="2"/>
      <c r="AL85" s="2"/>
      <c r="AM85" s="2"/>
      <c r="AN85" s="51"/>
    </row>
    <row r="86" spans="1:73" x14ac:dyDescent="0.2">
      <c r="A86" s="91" t="s">
        <v>41</v>
      </c>
      <c r="B86" s="36">
        <v>13</v>
      </c>
      <c r="C86" s="37"/>
      <c r="D86" s="38"/>
      <c r="E86" s="37"/>
      <c r="F86" s="20"/>
      <c r="G86" s="52"/>
      <c r="H86" s="41"/>
      <c r="I86" s="20"/>
      <c r="J86" s="53"/>
      <c r="K86" s="41"/>
      <c r="L86" s="20"/>
      <c r="M86" s="52"/>
      <c r="AA86" s="23"/>
      <c r="AB86" s="23">
        <f t="shared" ref="AB86:AB96" si="8">H86+E86</f>
        <v>0</v>
      </c>
      <c r="AC86" s="24"/>
      <c r="AD86" s="23"/>
      <c r="AG86" s="2"/>
      <c r="AH86" s="2"/>
      <c r="AI86" s="2"/>
      <c r="BU86" s="1">
        <v>8</v>
      </c>
    </row>
    <row r="87" spans="1:73" x14ac:dyDescent="0.2">
      <c r="A87" s="92"/>
      <c r="B87" s="44">
        <v>16</v>
      </c>
      <c r="C87" s="45">
        <v>7042</v>
      </c>
      <c r="D87" s="46">
        <v>93.041749502982114</v>
      </c>
      <c r="E87" s="45">
        <v>2344</v>
      </c>
      <c r="F87" s="25">
        <v>36.01167614072822</v>
      </c>
      <c r="G87" s="33"/>
      <c r="H87" s="48">
        <v>3044</v>
      </c>
      <c r="I87" s="25">
        <v>46.76601628514365</v>
      </c>
      <c r="J87" s="50"/>
      <c r="K87" s="48">
        <v>5388</v>
      </c>
      <c r="L87" s="25">
        <v>82.777692425871876</v>
      </c>
      <c r="M87" s="33"/>
      <c r="AA87" s="23">
        <v>6509</v>
      </c>
      <c r="AB87" s="23">
        <f t="shared" si="8"/>
        <v>5388</v>
      </c>
      <c r="AC87" s="24">
        <f t="shared" ref="AC87:AC96" si="9">K87/AA87*100</f>
        <v>82.777692425871876</v>
      </c>
      <c r="AD87" s="23"/>
      <c r="AG87" s="2"/>
      <c r="AH87" s="2"/>
      <c r="AI87" s="2"/>
      <c r="AJ87" s="2"/>
      <c r="AK87" s="2"/>
      <c r="AL87" s="2"/>
      <c r="AM87" s="54"/>
      <c r="AN87" s="2"/>
    </row>
    <row r="88" spans="1:73" x14ac:dyDescent="0.2">
      <c r="A88" s="92"/>
      <c r="B88" s="44">
        <v>19</v>
      </c>
      <c r="C88" s="45">
        <v>16075</v>
      </c>
      <c r="D88" s="46">
        <v>89.374805598755842</v>
      </c>
      <c r="E88" s="45">
        <v>5124</v>
      </c>
      <c r="F88" s="25">
        <f>(E88/AA88)*100</f>
        <v>35.829662261380321</v>
      </c>
      <c r="G88" s="33">
        <v>-0.50543017946905744</v>
      </c>
      <c r="H88" s="48">
        <v>6626</v>
      </c>
      <c r="I88" s="25">
        <f>(H88/AA88)*100</f>
        <v>46.332424305992589</v>
      </c>
      <c r="J88" s="50">
        <v>-0.92715183715317284</v>
      </c>
      <c r="K88" s="48">
        <v>11750</v>
      </c>
      <c r="L88" s="25">
        <v>82.16208656737291</v>
      </c>
      <c r="M88" s="33">
        <v>-0.74368569654227334</v>
      </c>
      <c r="AA88" s="23">
        <v>14301</v>
      </c>
      <c r="AB88" s="23">
        <f t="shared" si="8"/>
        <v>11750</v>
      </c>
      <c r="AC88" s="24">
        <f t="shared" si="9"/>
        <v>82.16208656737291</v>
      </c>
      <c r="AD88" s="23">
        <f>(L88/L87-1)*100</f>
        <v>-0.74368569654227334</v>
      </c>
      <c r="AE88" s="1">
        <f>(F88/F87-1)*100</f>
        <v>-0.50543017946905744</v>
      </c>
      <c r="AF88" s="1">
        <f>(I88/I87-1)*100</f>
        <v>-0.92715183715317284</v>
      </c>
      <c r="AG88" s="2"/>
      <c r="AH88" s="2"/>
      <c r="AI88" s="2"/>
      <c r="AJ88" s="2"/>
      <c r="AK88" s="51"/>
      <c r="AL88" s="2"/>
      <c r="AM88" s="2"/>
      <c r="AN88" s="2"/>
    </row>
    <row r="89" spans="1:73" x14ac:dyDescent="0.2">
      <c r="A89" s="93"/>
      <c r="B89" s="55">
        <v>20</v>
      </c>
      <c r="C89" s="56">
        <v>17047</v>
      </c>
      <c r="D89" s="57">
        <v>88.607966211063527</v>
      </c>
      <c r="E89" s="56">
        <v>5000</v>
      </c>
      <c r="F89" s="32">
        <v>33.608926530886599</v>
      </c>
      <c r="G89" s="58">
        <f>(F89/F88-1)*100</f>
        <v>-6.1980370183042037</v>
      </c>
      <c r="H89" s="59">
        <v>6193</v>
      </c>
      <c r="I89" s="32">
        <v>41.628016401156145</v>
      </c>
      <c r="J89" s="58">
        <f>(I89/I88-1)*100</f>
        <v>-10.153597562189255</v>
      </c>
      <c r="K89" s="59">
        <v>11193</v>
      </c>
      <c r="L89" s="32">
        <v>75.236942932042751</v>
      </c>
      <c r="M89" s="58">
        <f>(L89/L88-1)*100</f>
        <v>-8.4286365216048154</v>
      </c>
      <c r="AA89" s="23">
        <v>14877</v>
      </c>
      <c r="AB89" s="23"/>
      <c r="AC89" s="24"/>
      <c r="AD89" s="23"/>
      <c r="AG89" s="2"/>
      <c r="AH89" s="2"/>
      <c r="AI89" s="2"/>
      <c r="AJ89" s="2"/>
      <c r="AK89" s="51"/>
      <c r="AL89" s="2"/>
      <c r="AM89" s="2"/>
      <c r="AN89" s="2"/>
    </row>
    <row r="90" spans="1:73" ht="14.25" customHeight="1" x14ac:dyDescent="0.2">
      <c r="A90" s="91" t="s">
        <v>42</v>
      </c>
      <c r="B90" s="36">
        <v>13</v>
      </c>
      <c r="C90" s="37">
        <v>1412</v>
      </c>
      <c r="D90" s="38">
        <v>69.617563739376777</v>
      </c>
      <c r="E90" s="37">
        <v>7</v>
      </c>
      <c r="F90" s="20">
        <v>0.71210579857578837</v>
      </c>
      <c r="G90" s="52"/>
      <c r="H90" s="41">
        <v>22</v>
      </c>
      <c r="I90" s="20">
        <v>2.2380467955239061</v>
      </c>
      <c r="J90" s="53"/>
      <c r="K90" s="41">
        <v>29</v>
      </c>
      <c r="L90" s="20">
        <v>2.9501525940996944</v>
      </c>
      <c r="M90" s="52"/>
      <c r="AA90" s="23">
        <v>1310</v>
      </c>
      <c r="AB90" s="23">
        <f t="shared" si="8"/>
        <v>29</v>
      </c>
      <c r="AC90" s="24">
        <f t="shared" si="9"/>
        <v>2.2137404580152671</v>
      </c>
      <c r="AD90" s="23"/>
      <c r="AG90" s="45"/>
      <c r="AH90" s="47"/>
      <c r="AI90" s="2"/>
    </row>
    <row r="91" spans="1:73" x14ac:dyDescent="0.2">
      <c r="A91" s="92"/>
      <c r="B91" s="44">
        <v>16</v>
      </c>
      <c r="C91" s="45">
        <v>2294</v>
      </c>
      <c r="D91" s="46">
        <v>68.657367044463825</v>
      </c>
      <c r="E91" s="45">
        <v>44</v>
      </c>
      <c r="F91" s="25">
        <v>2.8097062579821199</v>
      </c>
      <c r="G91" s="33">
        <v>294.56303594234629</v>
      </c>
      <c r="H91" s="48">
        <v>67</v>
      </c>
      <c r="I91" s="25">
        <v>4.2784163473818646</v>
      </c>
      <c r="J91" s="50">
        <v>91.167421339835158</v>
      </c>
      <c r="K91" s="48">
        <v>111</v>
      </c>
      <c r="L91" s="25">
        <v>7.088122605363985</v>
      </c>
      <c r="M91" s="33">
        <v>140.26291451975169</v>
      </c>
      <c r="AA91" s="23">
        <v>1311</v>
      </c>
      <c r="AB91" s="23">
        <f t="shared" si="8"/>
        <v>111</v>
      </c>
      <c r="AC91" s="24">
        <f t="shared" si="9"/>
        <v>8.4668192219679632</v>
      </c>
      <c r="AD91" s="23">
        <f>(L91/L90-1)*100</f>
        <v>140.26291451975169</v>
      </c>
      <c r="AE91" s="1">
        <f>(F91/F90-1)*100</f>
        <v>294.56303594234629</v>
      </c>
      <c r="AF91" s="1">
        <f>(I91/I90-1)*100</f>
        <v>91.167421339835158</v>
      </c>
      <c r="AG91" s="45"/>
      <c r="AH91" s="47"/>
      <c r="AI91" s="2"/>
    </row>
    <row r="92" spans="1:73" x14ac:dyDescent="0.2">
      <c r="A92" s="92"/>
      <c r="B92" s="44">
        <v>19</v>
      </c>
      <c r="C92" s="45">
        <v>3461</v>
      </c>
      <c r="D92" s="46">
        <v>69.141866512568612</v>
      </c>
      <c r="E92" s="45">
        <v>699</v>
      </c>
      <c r="F92" s="25">
        <v>29.369747899159666</v>
      </c>
      <c r="G92" s="33">
        <f>(F92/F91-1)*100</f>
        <v>945.29602750190998</v>
      </c>
      <c r="H92" s="48">
        <v>103</v>
      </c>
      <c r="I92" s="25">
        <v>4.3277310924369745</v>
      </c>
      <c r="J92" s="50">
        <v>1.1526401605418199</v>
      </c>
      <c r="K92" s="48">
        <v>802</v>
      </c>
      <c r="L92" s="25">
        <v>33.69747899159664</v>
      </c>
      <c r="M92" s="33">
        <v>375.40767658414717</v>
      </c>
      <c r="AA92" s="23">
        <v>1312</v>
      </c>
      <c r="AB92" s="23">
        <f t="shared" si="8"/>
        <v>802</v>
      </c>
      <c r="AC92" s="24">
        <f t="shared" si="9"/>
        <v>61.128048780487809</v>
      </c>
      <c r="AD92" s="23">
        <f>(L92/L91-1)*100</f>
        <v>375.40767658414717</v>
      </c>
      <c r="AE92" s="1">
        <f>(F92/F91-1)*100</f>
        <v>945.29602750190998</v>
      </c>
      <c r="AF92" s="1">
        <f>(I92/I91-1)*100</f>
        <v>1.1526401605418179</v>
      </c>
      <c r="AG92" s="45"/>
      <c r="AH92" s="47"/>
      <c r="AI92" s="2"/>
    </row>
    <row r="93" spans="1:73" x14ac:dyDescent="0.2">
      <c r="A93" s="93"/>
      <c r="B93" s="55">
        <v>20</v>
      </c>
      <c r="C93" s="56">
        <v>3693</v>
      </c>
      <c r="D93" s="57">
        <v>70.863796371513672</v>
      </c>
      <c r="E93" s="56">
        <v>204</v>
      </c>
      <c r="F93" s="32">
        <v>7.813098429720414</v>
      </c>
      <c r="G93" s="78">
        <f>(F93/F92-1)*100</f>
        <v>-73.397461712826058</v>
      </c>
      <c r="H93" s="59">
        <v>30</v>
      </c>
      <c r="I93" s="32">
        <v>1.1489850631941785</v>
      </c>
      <c r="J93" s="58">
        <f>(I93/I92-1)*100</f>
        <v>-73.450636403862674</v>
      </c>
      <c r="K93" s="59">
        <v>234</v>
      </c>
      <c r="L93" s="32">
        <v>8.9620834929145925</v>
      </c>
      <c r="M93" s="58">
        <f>(L93/L92-1)*100</f>
        <v>-73.404290881375658</v>
      </c>
      <c r="AA93" s="23">
        <v>2611</v>
      </c>
      <c r="AB93" s="23"/>
      <c r="AC93" s="24"/>
      <c r="AD93" s="23"/>
      <c r="AG93" s="45"/>
      <c r="AH93" s="47"/>
      <c r="AI93" s="2"/>
    </row>
    <row r="94" spans="1:73" ht="14.25" customHeight="1" x14ac:dyDescent="0.2">
      <c r="A94" s="92" t="s">
        <v>44</v>
      </c>
      <c r="B94" s="44">
        <v>13</v>
      </c>
      <c r="C94" s="45">
        <v>10531</v>
      </c>
      <c r="D94" s="46">
        <v>80.5</v>
      </c>
      <c r="E94" s="45">
        <v>91</v>
      </c>
      <c r="F94" s="25">
        <f>E94/AA94*100</f>
        <v>1.0798623472172779</v>
      </c>
      <c r="G94" s="33"/>
      <c r="H94" s="48">
        <v>1157</v>
      </c>
      <c r="I94" s="25">
        <f>H94/AA94*100</f>
        <v>13.729678414619675</v>
      </c>
      <c r="J94" s="50"/>
      <c r="K94" s="48">
        <v>1248</v>
      </c>
      <c r="L94" s="25">
        <v>14.809540761836953</v>
      </c>
      <c r="M94" s="33"/>
      <c r="AA94" s="23">
        <v>8427</v>
      </c>
      <c r="AB94" s="23">
        <f t="shared" si="8"/>
        <v>1248</v>
      </c>
      <c r="AC94" s="24">
        <f t="shared" si="9"/>
        <v>14.809540761836953</v>
      </c>
      <c r="AD94" s="23"/>
      <c r="AG94" s="2"/>
      <c r="AH94" s="2"/>
      <c r="AI94" s="2"/>
      <c r="BU94" s="1">
        <v>7</v>
      </c>
    </row>
    <row r="95" spans="1:73" ht="14.25" customHeight="1" x14ac:dyDescent="0.2">
      <c r="A95" s="92"/>
      <c r="B95" s="44">
        <v>16</v>
      </c>
      <c r="C95" s="45">
        <v>29343</v>
      </c>
      <c r="D95" s="46">
        <v>73.448522645946227</v>
      </c>
      <c r="E95" s="45">
        <v>3559</v>
      </c>
      <c r="F95" s="25">
        <v>16.793280800264238</v>
      </c>
      <c r="G95" s="33">
        <v>1455.1316187233699</v>
      </c>
      <c r="H95" s="48">
        <v>3844</v>
      </c>
      <c r="I95" s="25">
        <v>18.138064455244656</v>
      </c>
      <c r="J95" s="50">
        <v>32.108443530118166</v>
      </c>
      <c r="K95" s="48">
        <v>7403</v>
      </c>
      <c r="L95" s="25">
        <v>34.931345255508894</v>
      </c>
      <c r="M95" s="33">
        <v>135.87055005462619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AA95" s="23">
        <v>21193</v>
      </c>
      <c r="AB95" s="23">
        <f t="shared" si="8"/>
        <v>7403</v>
      </c>
      <c r="AC95" s="24">
        <f t="shared" si="9"/>
        <v>34.931345255508894</v>
      </c>
      <c r="AD95" s="23">
        <f>(L95/L94-1)*100</f>
        <v>135.87055005462619</v>
      </c>
      <c r="AE95" s="1">
        <f>(F95/F94-1)*100</f>
        <v>1455.1316187233706</v>
      </c>
      <c r="AF95" s="1">
        <f>(I95/I94-1)*100</f>
        <v>32.108443530118166</v>
      </c>
      <c r="AG95" s="2"/>
      <c r="AH95" s="2"/>
      <c r="AI95" s="2"/>
      <c r="AJ95" s="2"/>
      <c r="AK95" s="2"/>
      <c r="AL95" s="2"/>
      <c r="AM95" s="2"/>
      <c r="AN95" s="2"/>
    </row>
    <row r="96" spans="1:73" ht="14.25" customHeight="1" x14ac:dyDescent="0.2">
      <c r="A96" s="92"/>
      <c r="B96" s="44">
        <v>19</v>
      </c>
      <c r="C96" s="45">
        <v>46313</v>
      </c>
      <c r="D96" s="46">
        <v>64.500248310409603</v>
      </c>
      <c r="E96" s="45">
        <v>8360</v>
      </c>
      <c r="F96" s="25">
        <f>(E96/AA96)*100</f>
        <v>28.249923968506064</v>
      </c>
      <c r="G96" s="33">
        <v>68.221589959131506</v>
      </c>
      <c r="H96" s="48">
        <v>5433</v>
      </c>
      <c r="I96" s="25">
        <f>(H96/AA96)*100</f>
        <v>18.359071402020749</v>
      </c>
      <c r="J96" s="50">
        <v>1.2184704014114756</v>
      </c>
      <c r="K96" s="48">
        <v>13793</v>
      </c>
      <c r="L96" s="25">
        <v>46.608995370526813</v>
      </c>
      <c r="M96" s="33">
        <v>33.430290272534748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AA96" s="23">
        <v>29593</v>
      </c>
      <c r="AB96" s="23">
        <f t="shared" si="8"/>
        <v>13793</v>
      </c>
      <c r="AC96" s="24">
        <f t="shared" si="9"/>
        <v>46.608995370526813</v>
      </c>
      <c r="AD96" s="23">
        <f>(L96/L95-1)*100</f>
        <v>33.430290272534748</v>
      </c>
      <c r="AE96" s="1">
        <f>(F96/F95-1)*100</f>
        <v>68.221589959131506</v>
      </c>
      <c r="AF96" s="1">
        <f>(I96/I95-1)*100</f>
        <v>1.2184704014114756</v>
      </c>
      <c r="AG96" s="2"/>
      <c r="AH96" s="2"/>
      <c r="AI96" s="2"/>
      <c r="AJ96" s="2"/>
      <c r="AK96" s="2"/>
      <c r="AL96" s="2"/>
      <c r="AM96" s="2"/>
      <c r="AN96" s="2"/>
    </row>
    <row r="97" spans="1:73" x14ac:dyDescent="0.2">
      <c r="A97" s="93"/>
      <c r="B97" s="55">
        <v>20</v>
      </c>
      <c r="C97" s="56">
        <v>50926</v>
      </c>
      <c r="D97" s="57">
        <v>67.513647252876723</v>
      </c>
      <c r="E97" s="56">
        <v>9589</v>
      </c>
      <c r="F97" s="32">
        <v>28.304504398134483</v>
      </c>
      <c r="G97" s="58">
        <f>(F97/F96-1)*100</f>
        <v>0.19320558062128068</v>
      </c>
      <c r="H97" s="59">
        <v>4860</v>
      </c>
      <c r="I97" s="32">
        <v>14.345593010213117</v>
      </c>
      <c r="J97" s="58">
        <f>(I97/I96-1)*100</f>
        <v>-21.861009764175087</v>
      </c>
      <c r="K97" s="59">
        <v>14449</v>
      </c>
      <c r="L97" s="32">
        <v>42.650097408347598</v>
      </c>
      <c r="M97" s="58">
        <f>(L97/L96-1)*100</f>
        <v>-8.4938495899927187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AA97" s="23">
        <v>33878</v>
      </c>
      <c r="AB97" s="23"/>
      <c r="AC97" s="24"/>
      <c r="AD97" s="23"/>
      <c r="AG97" s="2"/>
      <c r="AH97" s="2"/>
      <c r="AI97" s="2"/>
      <c r="AJ97" s="2"/>
      <c r="AK97" s="2"/>
      <c r="AL97" s="2"/>
      <c r="AM97" s="2"/>
      <c r="AN97" s="2"/>
    </row>
    <row r="98" spans="1:73" x14ac:dyDescent="0.2">
      <c r="A98" s="91" t="s">
        <v>45</v>
      </c>
      <c r="B98" s="44">
        <v>13</v>
      </c>
      <c r="C98" s="45">
        <v>1138</v>
      </c>
      <c r="D98" s="46">
        <v>85.5</v>
      </c>
      <c r="E98" s="45">
        <v>364</v>
      </c>
      <c r="F98" s="25">
        <f>E98/AA98*100</f>
        <v>37.564499484004124</v>
      </c>
      <c r="G98" s="33"/>
      <c r="H98" s="48">
        <v>380</v>
      </c>
      <c r="I98" s="25">
        <f>H98/AA98*100</f>
        <v>39.215686274509807</v>
      </c>
      <c r="J98" s="50"/>
      <c r="K98" s="48">
        <v>744</v>
      </c>
      <c r="L98" s="25">
        <v>76.780185758513937</v>
      </c>
      <c r="M98" s="33"/>
      <c r="AA98" s="23">
        <v>969</v>
      </c>
      <c r="AB98" s="23">
        <f t="shared" si="6"/>
        <v>744</v>
      </c>
      <c r="AC98" s="24">
        <f>K98/AA98*100</f>
        <v>76.780185758513937</v>
      </c>
      <c r="AD98" s="23"/>
      <c r="AG98" s="2"/>
      <c r="AH98" s="2"/>
      <c r="AI98" s="2"/>
      <c r="BU98" s="1">
        <v>443</v>
      </c>
    </row>
    <row r="99" spans="1:73" x14ac:dyDescent="0.2">
      <c r="A99" s="92"/>
      <c r="B99" s="44">
        <v>16</v>
      </c>
      <c r="C99" s="45">
        <v>1249</v>
      </c>
      <c r="D99" s="46">
        <v>77.902321857485987</v>
      </c>
      <c r="E99" s="45">
        <v>311</v>
      </c>
      <c r="F99" s="25">
        <v>32.429614181439</v>
      </c>
      <c r="G99" s="33">
        <v>-13.669516093916499</v>
      </c>
      <c r="H99" s="48">
        <v>426</v>
      </c>
      <c r="I99" s="25">
        <v>44.421272158498439</v>
      </c>
      <c r="J99" s="50">
        <v>13.27424400417101</v>
      </c>
      <c r="K99" s="48">
        <v>737</v>
      </c>
      <c r="L99" s="25">
        <v>76.850886339937432</v>
      </c>
      <c r="M99" s="33">
        <v>9.2081805644306236E-2</v>
      </c>
      <c r="AA99" s="23">
        <v>959</v>
      </c>
      <c r="AB99" s="23">
        <f t="shared" si="6"/>
        <v>737</v>
      </c>
      <c r="AC99" s="24">
        <f>K99/AA99*100</f>
        <v>76.850886339937432</v>
      </c>
      <c r="AD99" s="23">
        <f>(L99/L98-1)*100</f>
        <v>9.2081805644306236E-2</v>
      </c>
      <c r="AE99" s="1">
        <f>(F99/F98-1)*100</f>
        <v>-13.669516093916501</v>
      </c>
      <c r="AF99" s="1">
        <f>(I99/I98-1)*100</f>
        <v>13.27424400417101</v>
      </c>
      <c r="AG99" s="2"/>
      <c r="AH99" s="2"/>
      <c r="AI99" s="2"/>
      <c r="AJ99" s="2"/>
      <c r="AK99" s="2"/>
      <c r="AL99" s="2"/>
      <c r="AM99" s="54"/>
      <c r="AN99" s="51"/>
    </row>
    <row r="100" spans="1:73" x14ac:dyDescent="0.2">
      <c r="A100" s="92"/>
      <c r="B100" s="44">
        <v>19</v>
      </c>
      <c r="C100" s="45">
        <v>1768</v>
      </c>
      <c r="D100" s="46">
        <v>73.812217194570138</v>
      </c>
      <c r="E100" s="45">
        <v>335</v>
      </c>
      <c r="F100" s="25">
        <f>(E100/AA100)*100</f>
        <v>25.769230769230766</v>
      </c>
      <c r="G100" s="33">
        <v>-20.537966856294844</v>
      </c>
      <c r="H100" s="48">
        <v>565</v>
      </c>
      <c r="I100" s="25">
        <f>(H100/AA100)*100</f>
        <v>43.46153846153846</v>
      </c>
      <c r="J100" s="50">
        <v>-2.160527266161083</v>
      </c>
      <c r="K100" s="48">
        <v>900</v>
      </c>
      <c r="L100" s="25">
        <v>69.230769230769226</v>
      </c>
      <c r="M100" s="33">
        <v>-9.9154576766517106</v>
      </c>
      <c r="AA100" s="23">
        <v>1300</v>
      </c>
      <c r="AB100" s="23">
        <f t="shared" si="6"/>
        <v>900</v>
      </c>
      <c r="AC100" s="24">
        <f>K100/AA100*100</f>
        <v>69.230769230769226</v>
      </c>
      <c r="AD100" s="23">
        <f>(L100/L99-1)*100</f>
        <v>-9.9154576766517071</v>
      </c>
      <c r="AE100" s="1">
        <f>(F100/F99-1)*100</f>
        <v>-20.537966856294844</v>
      </c>
      <c r="AF100" s="1">
        <f>(I100/I99-1)*100</f>
        <v>-2.160527266161083</v>
      </c>
      <c r="AG100" s="2"/>
      <c r="AH100" s="2"/>
      <c r="AI100" s="2"/>
      <c r="AJ100" s="2"/>
      <c r="AK100" s="2"/>
      <c r="AL100" s="2"/>
      <c r="AM100" s="2"/>
      <c r="AN100" s="2"/>
    </row>
    <row r="101" spans="1:73" x14ac:dyDescent="0.2">
      <c r="A101" s="93"/>
      <c r="B101" s="55">
        <v>20</v>
      </c>
      <c r="C101" s="56">
        <v>1911</v>
      </c>
      <c r="D101" s="57">
        <v>72.8414442700157</v>
      </c>
      <c r="E101" s="56">
        <v>395</v>
      </c>
      <c r="F101" s="32">
        <v>28.623188405797102</v>
      </c>
      <c r="G101" s="58">
        <f>(F101/F100-1)*100</f>
        <v>11.075059485182791</v>
      </c>
      <c r="H101" s="59">
        <v>459</v>
      </c>
      <c r="I101" s="32">
        <v>33.260869565217391</v>
      </c>
      <c r="J101" s="58">
        <f>(I101/I100-1)*100</f>
        <v>-23.470565602154668</v>
      </c>
      <c r="K101" s="59">
        <v>854</v>
      </c>
      <c r="L101" s="32">
        <v>61.884057971014492</v>
      </c>
      <c r="M101" s="58">
        <f>(L101/L100-1)*100</f>
        <v>-10.611916264090171</v>
      </c>
      <c r="AA101" s="23">
        <v>1380</v>
      </c>
      <c r="AB101" s="23"/>
      <c r="AC101" s="24"/>
      <c r="AD101" s="23"/>
      <c r="AG101" s="2"/>
      <c r="AH101" s="2"/>
      <c r="AI101" s="2"/>
      <c r="AJ101" s="2"/>
      <c r="AK101" s="2"/>
      <c r="AL101" s="2"/>
      <c r="AM101" s="2"/>
      <c r="AN101" s="2"/>
    </row>
    <row r="102" spans="1:73" x14ac:dyDescent="0.2">
      <c r="A102" s="92" t="s">
        <v>46</v>
      </c>
      <c r="B102" s="44">
        <v>13</v>
      </c>
      <c r="C102" s="45">
        <v>8910</v>
      </c>
      <c r="D102" s="46">
        <v>80.5</v>
      </c>
      <c r="E102" s="45">
        <v>467</v>
      </c>
      <c r="F102" s="25">
        <f>E102/AA102*100</f>
        <v>6.5479528883903528</v>
      </c>
      <c r="G102" s="33"/>
      <c r="H102" s="48">
        <v>1340</v>
      </c>
      <c r="I102" s="25">
        <f>H102/AA102*100</f>
        <v>18.788558609085808</v>
      </c>
      <c r="J102" s="50"/>
      <c r="K102" s="48">
        <v>1807</v>
      </c>
      <c r="L102" s="25">
        <v>25.336511497476167</v>
      </c>
      <c r="M102" s="33"/>
      <c r="AA102" s="23">
        <v>7132</v>
      </c>
      <c r="AB102" s="23">
        <f t="shared" si="6"/>
        <v>1807</v>
      </c>
      <c r="AC102" s="24">
        <f>K102/AA102*100</f>
        <v>25.336511497476167</v>
      </c>
      <c r="AD102" s="23"/>
      <c r="AG102" s="2"/>
      <c r="AH102" s="2"/>
      <c r="AI102" s="2"/>
      <c r="BU102" s="1">
        <v>15</v>
      </c>
    </row>
    <row r="103" spans="1:73" x14ac:dyDescent="0.2">
      <c r="A103" s="92"/>
      <c r="B103" s="44">
        <v>16</v>
      </c>
      <c r="C103" s="45">
        <v>15407</v>
      </c>
      <c r="D103" s="46">
        <v>67.261634322061397</v>
      </c>
      <c r="E103" s="45">
        <v>1104</v>
      </c>
      <c r="F103" s="25">
        <v>10.868281157708211</v>
      </c>
      <c r="G103" s="33">
        <v>65.979831299303981</v>
      </c>
      <c r="H103" s="48">
        <v>2173</v>
      </c>
      <c r="I103" s="25">
        <v>21.392006300452845</v>
      </c>
      <c r="J103" s="50">
        <v>13.856558906589346</v>
      </c>
      <c r="K103" s="48">
        <v>3277</v>
      </c>
      <c r="L103" s="25">
        <v>32.260287458161059</v>
      </c>
      <c r="M103" s="33">
        <v>27.327266270948904</v>
      </c>
      <c r="AA103" s="23">
        <v>10158</v>
      </c>
      <c r="AB103" s="23">
        <f t="shared" si="6"/>
        <v>3277</v>
      </c>
      <c r="AC103" s="24">
        <f>K103/AA103*100</f>
        <v>32.260287458161059</v>
      </c>
      <c r="AD103" s="23">
        <f>(L103/L102-1)*100</f>
        <v>27.327266270948904</v>
      </c>
      <c r="AE103" s="1">
        <f>(F103/F102-1)*100</f>
        <v>65.979831299303981</v>
      </c>
      <c r="AF103" s="1">
        <f>(I103/I102-1)*100</f>
        <v>13.856558906589346</v>
      </c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73" x14ac:dyDescent="0.2">
      <c r="A104" s="92"/>
      <c r="B104" s="44">
        <v>19</v>
      </c>
      <c r="C104" s="45">
        <v>18364</v>
      </c>
      <c r="D104" s="46">
        <v>59.240906120670878</v>
      </c>
      <c r="E104" s="45">
        <v>1564</v>
      </c>
      <c r="F104" s="25">
        <f>(E104/AA104)*100</f>
        <v>14.569166278528179</v>
      </c>
      <c r="G104" s="33">
        <v>34.052165812762006</v>
      </c>
      <c r="H104" s="48">
        <v>2871</v>
      </c>
      <c r="I104" s="25">
        <f>(H104/AA104)*100</f>
        <v>26.744294364229159</v>
      </c>
      <c r="J104" s="50">
        <v>25.020037805724705</v>
      </c>
      <c r="K104" s="48">
        <v>4435</v>
      </c>
      <c r="L104" s="25">
        <v>41.313460642757335</v>
      </c>
      <c r="M104" s="33">
        <v>28.062903023841599</v>
      </c>
      <c r="AA104" s="23">
        <v>10735</v>
      </c>
      <c r="AB104" s="23">
        <f t="shared" si="6"/>
        <v>4435</v>
      </c>
      <c r="AC104" s="24">
        <f>K104/AA104*100</f>
        <v>41.313460642757335</v>
      </c>
      <c r="AD104" s="23">
        <f>(L104/L103-1)*100</f>
        <v>28.062903023841599</v>
      </c>
      <c r="AE104" s="1">
        <f>(F104/F103-1)*100</f>
        <v>34.052165812762006</v>
      </c>
      <c r="AF104" s="1">
        <f>(I104/I103-1)*100</f>
        <v>25.020037805724705</v>
      </c>
      <c r="AG104" s="2"/>
      <c r="AH104" s="2"/>
      <c r="AI104" s="2"/>
      <c r="AJ104" s="2"/>
      <c r="AK104" s="51"/>
      <c r="AL104" s="2"/>
      <c r="AM104" s="2"/>
      <c r="AN104" s="2"/>
    </row>
    <row r="105" spans="1:73" x14ac:dyDescent="0.2">
      <c r="A105" s="93"/>
      <c r="B105" s="55">
        <v>20</v>
      </c>
      <c r="C105" s="56">
        <v>18915</v>
      </c>
      <c r="D105" s="57">
        <v>66.809410520750717</v>
      </c>
      <c r="E105" s="56">
        <v>1808</v>
      </c>
      <c r="F105" s="32">
        <v>14.518589898016543</v>
      </c>
      <c r="G105" s="58">
        <f>(F105/F104-1)*100</f>
        <v>-0.34714670383146906</v>
      </c>
      <c r="H105" s="59">
        <v>2450</v>
      </c>
      <c r="I105" s="32">
        <v>19.673974142776839</v>
      </c>
      <c r="J105" s="58">
        <f>(I105/I104-1)*100</f>
        <v>-26.436742451163585</v>
      </c>
      <c r="K105" s="59">
        <v>4258</v>
      </c>
      <c r="L105" s="32">
        <v>34.192564040793386</v>
      </c>
      <c r="M105" s="58">
        <f>(L105/L104-1)*100</f>
        <v>-17.236262688181057</v>
      </c>
      <c r="AA105" s="23">
        <v>12453</v>
      </c>
      <c r="AB105" s="23"/>
      <c r="AC105" s="24"/>
      <c r="AD105" s="23"/>
      <c r="AG105" s="2"/>
      <c r="AH105" s="2"/>
      <c r="AI105" s="2"/>
      <c r="AJ105" s="2"/>
      <c r="AK105" s="51"/>
      <c r="AL105" s="2"/>
      <c r="AM105" s="2"/>
      <c r="AN105" s="2"/>
    </row>
    <row r="106" spans="1:73" ht="14.25" customHeight="1" x14ac:dyDescent="0.2">
      <c r="A106" s="92" t="s">
        <v>47</v>
      </c>
      <c r="B106" s="44">
        <v>13</v>
      </c>
      <c r="C106" s="45">
        <v>4833</v>
      </c>
      <c r="D106" s="46">
        <v>83.923029174425821</v>
      </c>
      <c r="E106" s="45">
        <v>438</v>
      </c>
      <c r="F106" s="25">
        <v>10.855018587360595</v>
      </c>
      <c r="G106" s="33"/>
      <c r="H106" s="48">
        <v>278</v>
      </c>
      <c r="I106" s="25">
        <v>6.8897149938042102</v>
      </c>
      <c r="J106" s="50"/>
      <c r="K106" s="48">
        <v>716</v>
      </c>
      <c r="L106" s="25">
        <v>17.744733581164805</v>
      </c>
      <c r="M106" s="33"/>
      <c r="AA106" s="23">
        <v>1307</v>
      </c>
      <c r="AB106" s="23">
        <f t="shared" si="6"/>
        <v>716</v>
      </c>
      <c r="AC106" s="24">
        <f t="shared" ref="AC106:AC112" si="10">K106/AA106*100</f>
        <v>54.781943381790356</v>
      </c>
      <c r="AD106" s="23"/>
      <c r="AG106" s="45"/>
      <c r="AH106" s="47"/>
      <c r="AI106" s="2"/>
    </row>
    <row r="107" spans="1:73" x14ac:dyDescent="0.2">
      <c r="A107" s="92"/>
      <c r="B107" s="44">
        <v>16</v>
      </c>
      <c r="C107" s="45">
        <v>6116</v>
      </c>
      <c r="D107" s="46">
        <v>71.533682145192927</v>
      </c>
      <c r="E107" s="45">
        <v>496</v>
      </c>
      <c r="F107" s="25">
        <v>11.497450162262401</v>
      </c>
      <c r="G107" s="33">
        <v>5.9182908783762311</v>
      </c>
      <c r="H107" s="48">
        <v>656</v>
      </c>
      <c r="I107" s="25">
        <v>15.206305053314789</v>
      </c>
      <c r="J107" s="50">
        <v>120.71021902922735</v>
      </c>
      <c r="K107" s="48">
        <v>1152</v>
      </c>
      <c r="L107" s="25">
        <v>26.703755215577189</v>
      </c>
      <c r="M107" s="33">
        <v>50.488341193930133</v>
      </c>
      <c r="AA107" s="23">
        <v>1308</v>
      </c>
      <c r="AB107" s="23">
        <f t="shared" si="6"/>
        <v>1152</v>
      </c>
      <c r="AC107" s="24">
        <f t="shared" si="10"/>
        <v>88.073394495412856</v>
      </c>
      <c r="AD107" s="23">
        <f>(L107/L106-1)*100</f>
        <v>50.488341193930133</v>
      </c>
      <c r="AE107" s="1">
        <f>(F107/F106-1)*100</f>
        <v>5.9182908783762311</v>
      </c>
      <c r="AF107" s="1">
        <f>(I107/I106-1)*100</f>
        <v>120.71021902922735</v>
      </c>
      <c r="AG107" s="45"/>
      <c r="AH107" s="47"/>
      <c r="AI107" s="2"/>
    </row>
    <row r="108" spans="1:73" x14ac:dyDescent="0.2">
      <c r="A108" s="92"/>
      <c r="B108" s="44">
        <v>19</v>
      </c>
      <c r="C108" s="45">
        <v>6799</v>
      </c>
      <c r="D108" s="46">
        <v>65.759670539785262</v>
      </c>
      <c r="E108" s="45">
        <v>638</v>
      </c>
      <c r="F108" s="25">
        <v>14.440923494794026</v>
      </c>
      <c r="G108" s="33">
        <v>25.601096686575463</v>
      </c>
      <c r="H108" s="48">
        <v>756</v>
      </c>
      <c r="I108" s="25">
        <v>17.111815301041194</v>
      </c>
      <c r="J108" s="50">
        <v>12.531053671786129</v>
      </c>
      <c r="K108" s="48">
        <v>1394</v>
      </c>
      <c r="L108" s="25">
        <v>31.552738795835218</v>
      </c>
      <c r="M108" s="33">
        <v>18.158433303153764</v>
      </c>
      <c r="AA108" s="23">
        <v>1309</v>
      </c>
      <c r="AB108" s="23">
        <f t="shared" si="6"/>
        <v>1394</v>
      </c>
      <c r="AC108" s="24">
        <f t="shared" si="10"/>
        <v>106.49350649350649</v>
      </c>
      <c r="AD108" s="23">
        <f>(L108/L107-1)*100</f>
        <v>18.158433303153764</v>
      </c>
      <c r="AE108" s="1">
        <f>(F108/F107-1)*100</f>
        <v>25.601096686575463</v>
      </c>
      <c r="AF108" s="1">
        <f>(I108/I107-1)*100</f>
        <v>12.531053671786129</v>
      </c>
      <c r="AG108" s="45"/>
      <c r="AH108" s="47"/>
      <c r="AI108" s="2"/>
    </row>
    <row r="109" spans="1:73" x14ac:dyDescent="0.2">
      <c r="A109" s="93"/>
      <c r="B109" s="55">
        <v>20</v>
      </c>
      <c r="C109" s="56">
        <v>6885</v>
      </c>
      <c r="D109" s="57">
        <v>71.372549019607845</v>
      </c>
      <c r="E109" s="56">
        <v>699</v>
      </c>
      <c r="F109" s="32">
        <v>14.34434639852247</v>
      </c>
      <c r="G109" s="58">
        <f>(F109/F108-1)*100</f>
        <v>-0.6687736854666726</v>
      </c>
      <c r="H109" s="59">
        <v>481</v>
      </c>
      <c r="I109" s="32">
        <v>9.8707161912579515</v>
      </c>
      <c r="J109" s="58">
        <f>(I109/I108-1)*100</f>
        <v>-42.316370194474032</v>
      </c>
      <c r="K109" s="59">
        <v>1180</v>
      </c>
      <c r="L109" s="32">
        <v>24.215062589780423</v>
      </c>
      <c r="M109" s="58">
        <f>(L109/L108-1)*100</f>
        <v>-23.255275092073234</v>
      </c>
      <c r="AA109" s="23">
        <v>4873</v>
      </c>
      <c r="AB109" s="23"/>
      <c r="AC109" s="24"/>
      <c r="AD109" s="23"/>
      <c r="AG109" s="45"/>
      <c r="AH109" s="47"/>
      <c r="AI109" s="2"/>
    </row>
    <row r="110" spans="1:73" ht="14.25" customHeight="1" x14ac:dyDescent="0.2">
      <c r="A110" s="91" t="s">
        <v>48</v>
      </c>
      <c r="B110" s="36">
        <v>13</v>
      </c>
      <c r="C110" s="37">
        <v>136</v>
      </c>
      <c r="D110" s="38">
        <v>87.5</v>
      </c>
      <c r="E110" s="37">
        <v>8</v>
      </c>
      <c r="F110" s="20">
        <v>6.7796610169491522</v>
      </c>
      <c r="G110" s="52"/>
      <c r="H110" s="41">
        <v>8</v>
      </c>
      <c r="I110" s="20">
        <v>6.7796610169491522</v>
      </c>
      <c r="J110" s="53"/>
      <c r="K110" s="41">
        <v>16</v>
      </c>
      <c r="L110" s="20">
        <v>13.559322033898304</v>
      </c>
      <c r="M110" s="52"/>
      <c r="N110" s="2"/>
      <c r="AA110" s="23">
        <v>1304</v>
      </c>
      <c r="AB110" s="23">
        <f t="shared" si="6"/>
        <v>16</v>
      </c>
      <c r="AC110" s="24">
        <f t="shared" si="10"/>
        <v>1.2269938650306749</v>
      </c>
      <c r="AD110" s="23"/>
      <c r="AG110" s="45"/>
      <c r="AH110" s="47"/>
      <c r="AI110" s="2"/>
    </row>
    <row r="111" spans="1:73" x14ac:dyDescent="0.2">
      <c r="A111" s="92"/>
      <c r="B111" s="44">
        <v>16</v>
      </c>
      <c r="C111" s="45">
        <v>1509</v>
      </c>
      <c r="D111" s="46">
        <v>84.360503644797902</v>
      </c>
      <c r="E111" s="45">
        <v>253</v>
      </c>
      <c r="F111" s="25">
        <v>20.127287191726332</v>
      </c>
      <c r="G111" s="33">
        <v>196.8774860779634</v>
      </c>
      <c r="H111" s="48">
        <v>489</v>
      </c>
      <c r="I111" s="25">
        <v>38.902147971360385</v>
      </c>
      <c r="J111" s="50">
        <v>473.80668257756577</v>
      </c>
      <c r="K111" s="48">
        <v>742</v>
      </c>
      <c r="L111" s="25">
        <v>59.029435163086717</v>
      </c>
      <c r="M111" s="33">
        <v>335.34208432776455</v>
      </c>
      <c r="N111" s="2"/>
      <c r="AA111" s="23">
        <v>1305</v>
      </c>
      <c r="AB111" s="23">
        <f t="shared" si="6"/>
        <v>742</v>
      </c>
      <c r="AC111" s="24">
        <f t="shared" si="10"/>
        <v>56.85823754789272</v>
      </c>
      <c r="AD111" s="23">
        <f>(L111/L110-1)*100</f>
        <v>335.34208432776455</v>
      </c>
      <c r="AE111" s="1">
        <f>(F111/F110-1)*100</f>
        <v>196.8774860779634</v>
      </c>
      <c r="AF111" s="1">
        <f>(I111/I110-1)*100</f>
        <v>473.80668257756577</v>
      </c>
      <c r="AG111" s="45"/>
      <c r="AH111" s="47"/>
      <c r="AI111" s="2"/>
    </row>
    <row r="112" spans="1:73" x14ac:dyDescent="0.2">
      <c r="A112" s="92"/>
      <c r="B112" s="44">
        <v>19</v>
      </c>
      <c r="C112" s="45">
        <v>3032</v>
      </c>
      <c r="D112" s="46">
        <v>81.365435356200535</v>
      </c>
      <c r="E112" s="45">
        <v>277</v>
      </c>
      <c r="F112" s="25">
        <v>11.2785016286645</v>
      </c>
      <c r="G112" s="33">
        <v>-43.964124319244</v>
      </c>
      <c r="H112" s="48">
        <v>1044</v>
      </c>
      <c r="I112" s="25">
        <v>42.508143322475576</v>
      </c>
      <c r="J112" s="50">
        <v>9.2693990927439565</v>
      </c>
      <c r="K112" s="48">
        <v>1321</v>
      </c>
      <c r="L112" s="25">
        <v>53.786644951140097</v>
      </c>
      <c r="M112" s="33">
        <v>-8.8816540382977145</v>
      </c>
      <c r="N112" s="2"/>
      <c r="AA112" s="23">
        <v>1306</v>
      </c>
      <c r="AB112" s="23">
        <f t="shared" si="6"/>
        <v>1321</v>
      </c>
      <c r="AC112" s="24">
        <f t="shared" si="10"/>
        <v>101.14854517611025</v>
      </c>
      <c r="AD112" s="23">
        <f>(L112/L111-1)*100</f>
        <v>-8.8816540382977145</v>
      </c>
      <c r="AE112" s="1">
        <f>(F112/F111-1)*100</f>
        <v>-43.964124319243957</v>
      </c>
      <c r="AF112" s="1">
        <f>(I112/I111-1)*100</f>
        <v>9.2693990927439565</v>
      </c>
      <c r="AG112" s="45"/>
      <c r="AH112" s="47"/>
      <c r="AI112" s="2"/>
    </row>
    <row r="113" spans="1:73" x14ac:dyDescent="0.2">
      <c r="A113" s="93"/>
      <c r="B113" s="55">
        <v>20</v>
      </c>
      <c r="C113" s="56">
        <v>3243</v>
      </c>
      <c r="D113" s="57">
        <v>83.256244218316382</v>
      </c>
      <c r="E113" s="56">
        <v>276</v>
      </c>
      <c r="F113" s="32">
        <v>10.283159463487332</v>
      </c>
      <c r="G113" s="58">
        <f>(F113/F112-1)*100</f>
        <v>-8.8251276450365559</v>
      </c>
      <c r="H113" s="59">
        <v>848</v>
      </c>
      <c r="I113" s="32">
        <v>31.594634873323397</v>
      </c>
      <c r="J113" s="58">
        <f>(I113/I112-1)*100</f>
        <v>-25.673924091108958</v>
      </c>
      <c r="K113" s="59">
        <v>1124</v>
      </c>
      <c r="L113" s="32">
        <v>41.87779433681073</v>
      </c>
      <c r="M113" s="58">
        <f>(L113/L112-1)*100</f>
        <v>-22.140906214074874</v>
      </c>
      <c r="N113" s="2"/>
      <c r="AA113" s="23">
        <v>2684</v>
      </c>
      <c r="AB113" s="23"/>
      <c r="AC113" s="24"/>
      <c r="AD113" s="23"/>
      <c r="AG113" s="45"/>
      <c r="AH113" s="47"/>
      <c r="AI113" s="2"/>
    </row>
    <row r="114" spans="1:73" x14ac:dyDescent="0.2">
      <c r="A114" s="96" t="s">
        <v>49</v>
      </c>
      <c r="B114" s="36">
        <v>13</v>
      </c>
      <c r="C114" s="37">
        <v>13705</v>
      </c>
      <c r="D114" s="38">
        <v>78.095585552717978</v>
      </c>
      <c r="E114" s="37">
        <v>649</v>
      </c>
      <c r="F114" s="20">
        <v>6.1139896373056999</v>
      </c>
      <c r="G114" s="52"/>
      <c r="H114" s="41">
        <v>1190</v>
      </c>
      <c r="I114" s="20">
        <v>11.210551106924164</v>
      </c>
      <c r="J114" s="53"/>
      <c r="K114" s="41">
        <v>1839</v>
      </c>
      <c r="L114" s="20">
        <v>17.324540744229864</v>
      </c>
      <c r="M114" s="52"/>
      <c r="AA114" s="23">
        <v>1301</v>
      </c>
      <c r="AB114" s="23">
        <f>H114+E114</f>
        <v>1839</v>
      </c>
      <c r="AC114" s="24">
        <f>K114/AA114*100</f>
        <v>141.35280553420446</v>
      </c>
      <c r="AD114" s="23"/>
      <c r="AG114" s="45"/>
      <c r="AH114" s="47"/>
      <c r="AI114" s="2"/>
      <c r="AJ114" s="2"/>
      <c r="AK114" s="2"/>
      <c r="AL114" s="2"/>
      <c r="AM114" s="54"/>
      <c r="AN114" s="51"/>
    </row>
    <row r="115" spans="1:73" x14ac:dyDescent="0.2">
      <c r="A115" s="97"/>
      <c r="B115" s="44">
        <v>16</v>
      </c>
      <c r="C115" s="45">
        <v>18114</v>
      </c>
      <c r="D115" s="46">
        <v>67.174561112951309</v>
      </c>
      <c r="E115" s="45">
        <v>743</v>
      </c>
      <c r="F115" s="25">
        <v>6.2061476779151352</v>
      </c>
      <c r="G115" s="33">
        <v>1.5073306642051643</v>
      </c>
      <c r="H115" s="48">
        <v>2404</v>
      </c>
      <c r="I115" s="25">
        <v>20.080187103240895</v>
      </c>
      <c r="J115" s="50">
        <v>79.118643782270667</v>
      </c>
      <c r="K115" s="48">
        <v>3147</v>
      </c>
      <c r="L115" s="25">
        <v>26.286334781156029</v>
      </c>
      <c r="M115" s="33">
        <v>51.728898152241001</v>
      </c>
      <c r="AA115" s="23">
        <v>1302</v>
      </c>
      <c r="AB115" s="23">
        <f>H115+E115</f>
        <v>3147</v>
      </c>
      <c r="AC115" s="24">
        <f>K115/AA115*100</f>
        <v>241.70506912442397</v>
      </c>
      <c r="AD115" s="23">
        <f>(L115/L114-1)*100</f>
        <v>51.728898152241023</v>
      </c>
      <c r="AE115" s="1">
        <f>(F115/F114-1)*100</f>
        <v>1.5073306642051643</v>
      </c>
      <c r="AF115" s="1">
        <f>(I115/I114-1)*100</f>
        <v>79.118643782270667</v>
      </c>
      <c r="AG115" s="45"/>
      <c r="AH115" s="47"/>
      <c r="AI115" s="2"/>
      <c r="AJ115" s="2"/>
      <c r="AK115" s="2"/>
      <c r="AL115" s="2"/>
      <c r="AM115" s="2"/>
      <c r="AN115" s="2"/>
    </row>
    <row r="116" spans="1:73" x14ac:dyDescent="0.2">
      <c r="A116" s="97"/>
      <c r="B116" s="44">
        <v>19</v>
      </c>
      <c r="C116" s="45">
        <v>20991</v>
      </c>
      <c r="D116" s="46">
        <v>60.921347244056975</v>
      </c>
      <c r="E116" s="45">
        <v>1337</v>
      </c>
      <c r="F116" s="25">
        <v>10.5867447937287</v>
      </c>
      <c r="G116" s="33">
        <v>70.584803055881551</v>
      </c>
      <c r="H116" s="48">
        <v>2646</v>
      </c>
      <c r="I116" s="25">
        <v>20.951777654604481</v>
      </c>
      <c r="J116" s="50">
        <v>4.340549950467909</v>
      </c>
      <c r="K116" s="48">
        <v>3983</v>
      </c>
      <c r="L116" s="25">
        <v>31.5385224483332</v>
      </c>
      <c r="M116" s="33">
        <v>19.980677073862399</v>
      </c>
      <c r="AA116" s="23">
        <v>1303</v>
      </c>
      <c r="AB116" s="23">
        <f>H116+E116</f>
        <v>3983</v>
      </c>
      <c r="AC116" s="24">
        <f>K116/AA116*100</f>
        <v>305.67920184190331</v>
      </c>
      <c r="AD116" s="23">
        <f>(L116/L115-1)*100</f>
        <v>19.980677073862442</v>
      </c>
      <c r="AE116" s="1">
        <f>(F116/F115-1)*100</f>
        <v>70.584803055881551</v>
      </c>
      <c r="AF116" s="1">
        <f>(I116/I115-1)*100</f>
        <v>4.340549950467909</v>
      </c>
      <c r="AG116" s="45"/>
      <c r="AH116" s="47"/>
      <c r="AI116" s="2"/>
      <c r="AJ116" s="2"/>
      <c r="AK116" s="2"/>
      <c r="AL116" s="2"/>
      <c r="AM116" s="2"/>
      <c r="AN116" s="2"/>
    </row>
    <row r="117" spans="1:73" ht="15" thickBot="1" x14ac:dyDescent="0.25">
      <c r="A117" s="98"/>
      <c r="B117" s="64">
        <v>20</v>
      </c>
      <c r="C117" s="65">
        <v>21978</v>
      </c>
      <c r="D117" s="66">
        <v>64.964964964964963</v>
      </c>
      <c r="E117" s="65">
        <v>1404</v>
      </c>
      <c r="F117" s="67">
        <v>9.9638066851181613</v>
      </c>
      <c r="G117" s="68">
        <f>(F117/F116-1)*100</f>
        <v>-5.8841326654020314</v>
      </c>
      <c r="H117" s="69">
        <v>2075</v>
      </c>
      <c r="I117" s="67">
        <v>14.72571144702292</v>
      </c>
      <c r="J117" s="68">
        <f>(I117/I116-1)*100</f>
        <v>-29.716171630970344</v>
      </c>
      <c r="K117" s="69">
        <v>3479</v>
      </c>
      <c r="L117" s="67">
        <v>24.689518132141082</v>
      </c>
      <c r="M117" s="68">
        <f>(L117/L116-1)*100</f>
        <v>-21.716313208433412</v>
      </c>
      <c r="AA117" s="23">
        <v>14091</v>
      </c>
      <c r="AB117" s="23"/>
      <c r="AC117" s="24"/>
      <c r="AD117" s="23"/>
      <c r="AG117" s="45"/>
      <c r="AH117" s="47"/>
      <c r="AI117" s="2"/>
      <c r="AJ117" s="2"/>
      <c r="AK117" s="2"/>
      <c r="AL117" s="2"/>
      <c r="AM117" s="2"/>
      <c r="AN117" s="2"/>
    </row>
    <row r="118" spans="1:73" x14ac:dyDescent="0.2">
      <c r="A118" s="62" t="s">
        <v>50</v>
      </c>
      <c r="AG118" s="2"/>
      <c r="AH118" s="2"/>
      <c r="AI118" s="2"/>
    </row>
    <row r="119" spans="1:73" x14ac:dyDescent="0.2">
      <c r="A119" s="62" t="s">
        <v>43</v>
      </c>
    </row>
    <row r="125" spans="1:73" ht="15" x14ac:dyDescent="0.2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Z125" s="2"/>
      <c r="AA125" s="3"/>
      <c r="AB125" s="3"/>
      <c r="AC125" s="3"/>
      <c r="AD125" s="3"/>
    </row>
    <row r="126" spans="1:73" ht="15" x14ac:dyDescent="0.25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Z126" s="2"/>
      <c r="AA126" s="3"/>
      <c r="AB126" s="3"/>
      <c r="AC126" s="3"/>
      <c r="AD126" s="3"/>
    </row>
    <row r="127" spans="1:73" x14ac:dyDescent="0.2">
      <c r="A127" s="43"/>
      <c r="B127" s="43"/>
      <c r="C127" s="43"/>
      <c r="D127" s="73"/>
      <c r="E127" s="74"/>
      <c r="F127" s="74"/>
      <c r="G127" s="74"/>
      <c r="H127" s="74"/>
      <c r="I127" s="74"/>
      <c r="J127" s="74"/>
      <c r="K127" s="74"/>
      <c r="L127" s="74"/>
      <c r="M127" s="74"/>
      <c r="AA127" s="94"/>
      <c r="AB127" s="23"/>
      <c r="AC127" s="24"/>
      <c r="AD127" s="23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73" ht="27" customHeight="1" x14ac:dyDescent="0.2">
      <c r="A128" s="43"/>
      <c r="B128" s="43"/>
      <c r="C128" s="43"/>
      <c r="D128" s="73"/>
      <c r="E128" s="75"/>
      <c r="F128" s="76"/>
      <c r="G128" s="76"/>
      <c r="H128" s="75"/>
      <c r="I128" s="76"/>
      <c r="J128" s="76"/>
      <c r="K128" s="75"/>
      <c r="L128" s="76"/>
      <c r="M128" s="76"/>
      <c r="AA128" s="94"/>
      <c r="AB128" s="23"/>
      <c r="AC128" s="24"/>
      <c r="AD128" s="23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BU128" s="1" t="s">
        <v>19</v>
      </c>
    </row>
    <row r="129" spans="1:40" ht="5.45" customHeight="1" x14ac:dyDescent="0.2">
      <c r="A129" s="63"/>
      <c r="B129" s="63"/>
      <c r="C129" s="45"/>
      <c r="D129" s="47"/>
      <c r="E129" s="45"/>
      <c r="F129" s="47"/>
      <c r="G129" s="47"/>
      <c r="H129" s="45"/>
      <c r="I129" s="47"/>
      <c r="J129" s="47"/>
      <c r="K129" s="45"/>
      <c r="L129" s="47"/>
      <c r="M129" s="47"/>
      <c r="N129" s="2"/>
      <c r="AA129" s="11"/>
      <c r="AB129" s="23"/>
      <c r="AC129" s="24"/>
      <c r="AD129" s="23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</sheetData>
  <mergeCells count="39">
    <mergeCell ref="A110:A113"/>
    <mergeCell ref="A114:A117"/>
    <mergeCell ref="AA127:AA128"/>
    <mergeCell ref="A94:A97"/>
    <mergeCell ref="A98:A101"/>
    <mergeCell ref="A102:A105"/>
    <mergeCell ref="A106:A109"/>
    <mergeCell ref="A90:A93"/>
    <mergeCell ref="A52:A55"/>
    <mergeCell ref="A56:A59"/>
    <mergeCell ref="A60:A63"/>
    <mergeCell ref="A64:A67"/>
    <mergeCell ref="A69:M69"/>
    <mergeCell ref="A70:A73"/>
    <mergeCell ref="A74:A77"/>
    <mergeCell ref="A78:A81"/>
    <mergeCell ref="A82:A85"/>
    <mergeCell ref="A86:A89"/>
    <mergeCell ref="A48:A51"/>
    <mergeCell ref="A44:A47"/>
    <mergeCell ref="AA4:AA5"/>
    <mergeCell ref="A6:A8"/>
    <mergeCell ref="A11:M11"/>
    <mergeCell ref="A12:A15"/>
    <mergeCell ref="A16:A19"/>
    <mergeCell ref="A20:A23"/>
    <mergeCell ref="A24:A27"/>
    <mergeCell ref="A28:A31"/>
    <mergeCell ref="A32:A35"/>
    <mergeCell ref="A36:A39"/>
    <mergeCell ref="A40:A43"/>
    <mergeCell ref="A1:M2"/>
    <mergeCell ref="A4:A5"/>
    <mergeCell ref="B4:B5"/>
    <mergeCell ref="C4:C5"/>
    <mergeCell ref="D4:D5"/>
    <mergeCell ref="E4:G4"/>
    <mergeCell ref="H4:J4"/>
    <mergeCell ref="K4:M4"/>
  </mergeCells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E0118</vt:lpstr>
      <vt:lpstr>'E0118'!WPrint_Area_W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יעל</cp:lastModifiedBy>
  <dcterms:created xsi:type="dcterms:W3CDTF">2016-01-07T08:58:17Z</dcterms:created>
  <dcterms:modified xsi:type="dcterms:W3CDTF">2019-01-24T10:30:56Z</dcterms:modified>
</cp:coreProperties>
</file>