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5320" windowHeight="12480" firstSheet="1" activeTab="1"/>
  </bookViews>
  <sheets>
    <sheet name="G2059" sheetId="2" state="hidden" r:id="rId1"/>
    <sheet name="a0419" sheetId="6" r:id="rId2"/>
  </sheets>
  <externalReferences>
    <externalReference r:id="rId3"/>
  </externalReferences>
  <definedNames>
    <definedName name="_xlnm.Print_Area" localSheetId="0">'G2059'!$A$1:$L$55</definedName>
  </definedNames>
  <calcPr calcId="145621"/>
</workbook>
</file>

<file path=xl/calcChain.xml><?xml version="1.0" encoding="utf-8"?>
<calcChain xmlns="http://schemas.openxmlformats.org/spreadsheetml/2006/main">
  <c r="J62" i="6" l="1"/>
  <c r="H62" i="6"/>
  <c r="F62" i="6"/>
  <c r="D62" i="6"/>
  <c r="J61" i="6"/>
  <c r="H61" i="6"/>
  <c r="F61" i="6"/>
  <c r="D61" i="6"/>
  <c r="J60" i="6"/>
  <c r="H60" i="6"/>
  <c r="F60" i="6"/>
  <c r="D60" i="6"/>
  <c r="J59" i="6"/>
  <c r="H59" i="6"/>
  <c r="F59" i="6"/>
  <c r="D59" i="6"/>
  <c r="J57" i="6"/>
  <c r="H57" i="6"/>
  <c r="E57" i="6"/>
  <c r="F57" i="6" s="1"/>
  <c r="D57" i="6"/>
  <c r="J56" i="6"/>
  <c r="H56" i="6"/>
  <c r="E56" i="6"/>
  <c r="F56" i="6" s="1"/>
  <c r="D56" i="6"/>
  <c r="J55" i="6"/>
  <c r="H55" i="6"/>
  <c r="E55" i="6"/>
  <c r="F55" i="6" s="1"/>
  <c r="D55" i="6"/>
  <c r="J54" i="6"/>
  <c r="H54" i="6"/>
  <c r="F54" i="6"/>
  <c r="E54" i="6"/>
  <c r="D54" i="6"/>
  <c r="E53" i="6"/>
  <c r="J52" i="6"/>
  <c r="H52" i="6"/>
  <c r="F52" i="6"/>
  <c r="D52" i="6"/>
  <c r="J51" i="6"/>
  <c r="H51" i="6"/>
  <c r="F51" i="6"/>
  <c r="D51" i="6"/>
  <c r="J50" i="6"/>
  <c r="H50" i="6"/>
  <c r="F50" i="6"/>
  <c r="D50" i="6"/>
  <c r="J49" i="6"/>
  <c r="H49" i="6"/>
  <c r="F49" i="6"/>
  <c r="D49" i="6"/>
  <c r="J47" i="6"/>
  <c r="H47" i="6"/>
  <c r="E47" i="6"/>
  <c r="F47" i="6" s="1"/>
  <c r="D47" i="6"/>
  <c r="J46" i="6"/>
  <c r="H46" i="6"/>
  <c r="E46" i="6"/>
  <c r="F46" i="6" s="1"/>
  <c r="D46" i="6"/>
  <c r="J45" i="6"/>
  <c r="H45" i="6"/>
  <c r="E45" i="6"/>
  <c r="D45" i="6"/>
  <c r="J44" i="6"/>
  <c r="H44" i="6"/>
  <c r="E44" i="6"/>
  <c r="F44" i="6" s="1"/>
  <c r="D44" i="6"/>
  <c r="E43" i="6"/>
  <c r="F45" i="6" s="1"/>
  <c r="J42" i="6"/>
  <c r="H42" i="6"/>
  <c r="F42" i="6"/>
  <c r="D42" i="6"/>
  <c r="J41" i="6"/>
  <c r="H41" i="6"/>
  <c r="F41" i="6"/>
  <c r="D41" i="6"/>
  <c r="J40" i="6"/>
  <c r="H40" i="6"/>
  <c r="F40" i="6"/>
  <c r="D40" i="6"/>
  <c r="J39" i="6"/>
  <c r="H39" i="6"/>
  <c r="F39" i="6"/>
  <c r="D39" i="6"/>
  <c r="J37" i="6"/>
  <c r="H37" i="6"/>
  <c r="E37" i="6"/>
  <c r="F37" i="6" s="1"/>
  <c r="D37" i="6"/>
  <c r="J36" i="6"/>
  <c r="H36" i="6"/>
  <c r="F36" i="6"/>
  <c r="E36" i="6"/>
  <c r="D36" i="6"/>
  <c r="J35" i="6"/>
  <c r="H35" i="6"/>
  <c r="E35" i="6"/>
  <c r="F35" i="6" s="1"/>
  <c r="D35" i="6"/>
  <c r="J34" i="6"/>
  <c r="H34" i="6"/>
  <c r="E34" i="6"/>
  <c r="F34" i="6" s="1"/>
  <c r="D34" i="6"/>
  <c r="E33" i="6"/>
  <c r="J32" i="6"/>
  <c r="H32" i="6"/>
  <c r="F32" i="6"/>
  <c r="D32" i="6"/>
  <c r="J31" i="6"/>
  <c r="H31" i="6"/>
  <c r="F31" i="6"/>
  <c r="D31" i="6"/>
  <c r="J30" i="6"/>
  <c r="H30" i="6"/>
  <c r="F30" i="6"/>
  <c r="D30" i="6"/>
  <c r="J29" i="6"/>
  <c r="H29" i="6"/>
  <c r="F29" i="6"/>
  <c r="D29" i="6"/>
  <c r="J27" i="6"/>
  <c r="H27" i="6"/>
  <c r="F27" i="6"/>
  <c r="E27" i="6"/>
  <c r="D27" i="6"/>
  <c r="J26" i="6"/>
  <c r="H26" i="6"/>
  <c r="E26" i="6"/>
  <c r="F26" i="6" s="1"/>
  <c r="D26" i="6"/>
  <c r="J25" i="6"/>
  <c r="H25" i="6"/>
  <c r="E25" i="6"/>
  <c r="F25" i="6" s="1"/>
  <c r="D25" i="6"/>
  <c r="J24" i="6"/>
  <c r="H24" i="6"/>
  <c r="E24" i="6"/>
  <c r="F24" i="6" s="1"/>
  <c r="D24" i="6"/>
  <c r="E23" i="6"/>
  <c r="J22" i="6"/>
  <c r="H22" i="6"/>
  <c r="F22" i="6"/>
  <c r="D22" i="6"/>
  <c r="J21" i="6"/>
  <c r="H21" i="6"/>
  <c r="F21" i="6"/>
  <c r="D21" i="6"/>
  <c r="J20" i="6"/>
  <c r="H20" i="6"/>
  <c r="F20" i="6"/>
  <c r="D20" i="6"/>
  <c r="J19" i="6"/>
  <c r="H19" i="6"/>
  <c r="F19" i="6"/>
  <c r="D19" i="6"/>
  <c r="J17" i="6"/>
  <c r="H17" i="6"/>
  <c r="E17" i="6"/>
  <c r="F17" i="6" s="1"/>
  <c r="D17" i="6"/>
  <c r="J16" i="6"/>
  <c r="H16" i="6"/>
  <c r="E16" i="6"/>
  <c r="F16" i="6" s="1"/>
  <c r="D16" i="6"/>
  <c r="J15" i="6"/>
  <c r="H15" i="6"/>
  <c r="E15" i="6"/>
  <c r="F15" i="6" s="1"/>
  <c r="D15" i="6"/>
  <c r="J14" i="6"/>
  <c r="H14" i="6"/>
  <c r="F14" i="6"/>
  <c r="E14" i="6"/>
  <c r="D14" i="6"/>
  <c r="E13" i="6"/>
  <c r="J12" i="6"/>
  <c r="H12" i="6"/>
  <c r="E12" i="6"/>
  <c r="F12" i="6" s="1"/>
  <c r="D12" i="6"/>
  <c r="J11" i="6"/>
  <c r="H11" i="6"/>
  <c r="E11" i="6"/>
  <c r="F11" i="6" s="1"/>
  <c r="D11" i="6"/>
  <c r="J10" i="6"/>
  <c r="H10" i="6"/>
  <c r="E10" i="6"/>
  <c r="D10" i="6"/>
  <c r="J9" i="6"/>
  <c r="H9" i="6"/>
  <c r="E9" i="6"/>
  <c r="F9" i="6" s="1"/>
  <c r="D9" i="6"/>
  <c r="E8" i="6"/>
  <c r="F10" i="6" s="1"/>
  <c r="L54" i="2" l="1"/>
  <c r="J54" i="2"/>
  <c r="H54" i="2"/>
  <c r="E54" i="2"/>
  <c r="D54" i="2"/>
  <c r="L53" i="2"/>
  <c r="J53" i="2"/>
  <c r="W46" i="2" s="1"/>
  <c r="AC26" i="2" s="1"/>
  <c r="H53" i="2"/>
  <c r="E53" i="2"/>
  <c r="D53" i="2"/>
  <c r="L52" i="2"/>
  <c r="J52" i="2"/>
  <c r="H52" i="2"/>
  <c r="E52" i="2"/>
  <c r="D52" i="2"/>
  <c r="L51" i="2"/>
  <c r="J51" i="2"/>
  <c r="H51" i="2"/>
  <c r="E51" i="2"/>
  <c r="D51" i="2"/>
  <c r="L50" i="2"/>
  <c r="J50" i="2"/>
  <c r="H50" i="2"/>
  <c r="E50" i="2"/>
  <c r="D50" i="2"/>
  <c r="L49" i="2"/>
  <c r="J49" i="2"/>
  <c r="H49" i="2"/>
  <c r="E49" i="2"/>
  <c r="D49" i="2"/>
  <c r="L48" i="2"/>
  <c r="J48" i="2"/>
  <c r="H48" i="2"/>
  <c r="E48" i="2"/>
  <c r="D48" i="2"/>
  <c r="L47" i="2"/>
  <c r="J47" i="2"/>
  <c r="H47" i="2"/>
  <c r="E47" i="2"/>
  <c r="D47" i="2"/>
  <c r="X46" i="2"/>
  <c r="V46" i="2"/>
  <c r="T46" i="2"/>
  <c r="P46" i="2"/>
  <c r="L46" i="2"/>
  <c r="J46" i="2"/>
  <c r="H46" i="2"/>
  <c r="E46" i="2"/>
  <c r="D46" i="2"/>
  <c r="X45" i="2"/>
  <c r="V45" i="2"/>
  <c r="T45" i="2"/>
  <c r="P45" i="2"/>
  <c r="L45" i="2"/>
  <c r="J45" i="2"/>
  <c r="H45" i="2"/>
  <c r="E45" i="2"/>
  <c r="D45" i="2"/>
  <c r="X44" i="2"/>
  <c r="V44" i="2"/>
  <c r="T44" i="2"/>
  <c r="P44" i="2"/>
  <c r="L44" i="2"/>
  <c r="J44" i="2"/>
  <c r="H44" i="2"/>
  <c r="E44" i="2"/>
  <c r="D44" i="2"/>
  <c r="E43" i="2"/>
  <c r="L42" i="2"/>
  <c r="J42" i="2"/>
  <c r="H42" i="2"/>
  <c r="E42" i="2"/>
  <c r="D42" i="2"/>
  <c r="L41" i="2"/>
  <c r="J41" i="2"/>
  <c r="W34" i="2" s="1"/>
  <c r="AC22" i="2" s="1"/>
  <c r="H41" i="2"/>
  <c r="E41" i="2"/>
  <c r="D41" i="2"/>
  <c r="L40" i="2"/>
  <c r="J40" i="2"/>
  <c r="H40" i="2"/>
  <c r="E40" i="2"/>
  <c r="D40" i="2"/>
  <c r="L39" i="2"/>
  <c r="J39" i="2"/>
  <c r="H39" i="2"/>
  <c r="E39" i="2"/>
  <c r="D39" i="2"/>
  <c r="L38" i="2"/>
  <c r="J38" i="2"/>
  <c r="H38" i="2"/>
  <c r="E38" i="2"/>
  <c r="D38" i="2"/>
  <c r="L37" i="2"/>
  <c r="J37" i="2"/>
  <c r="H37" i="2"/>
  <c r="E37" i="2"/>
  <c r="D37" i="2"/>
  <c r="L36" i="2"/>
  <c r="J36" i="2"/>
  <c r="H36" i="2"/>
  <c r="E36" i="2"/>
  <c r="D36" i="2"/>
  <c r="L35" i="2"/>
  <c r="J35" i="2"/>
  <c r="H35" i="2"/>
  <c r="E35" i="2"/>
  <c r="D35" i="2"/>
  <c r="X34" i="2"/>
  <c r="V34" i="2"/>
  <c r="T34" i="2"/>
  <c r="P34" i="2"/>
  <c r="L34" i="2"/>
  <c r="J34" i="2"/>
  <c r="H34" i="2"/>
  <c r="E34" i="2"/>
  <c r="D34" i="2"/>
  <c r="X33" i="2"/>
  <c r="V33" i="2"/>
  <c r="T33" i="2"/>
  <c r="P33" i="2"/>
  <c r="L33" i="2"/>
  <c r="J33" i="2"/>
  <c r="H33" i="2"/>
  <c r="E33" i="2"/>
  <c r="D33" i="2"/>
  <c r="X32" i="2"/>
  <c r="V32" i="2"/>
  <c r="T32" i="2"/>
  <c r="P32" i="2"/>
  <c r="L32" i="2"/>
  <c r="J32" i="2"/>
  <c r="H32" i="2"/>
  <c r="E32" i="2"/>
  <c r="D32" i="2"/>
  <c r="E31" i="2"/>
  <c r="L30" i="2"/>
  <c r="J30" i="2"/>
  <c r="H30" i="2"/>
  <c r="E30" i="2"/>
  <c r="D30" i="2"/>
  <c r="L29" i="2"/>
  <c r="J29" i="2"/>
  <c r="H29" i="2"/>
  <c r="E29" i="2"/>
  <c r="D29" i="2"/>
  <c r="L28" i="2"/>
  <c r="J28" i="2"/>
  <c r="H28" i="2"/>
  <c r="E28" i="2"/>
  <c r="D28" i="2"/>
  <c r="L27" i="2"/>
  <c r="J27" i="2"/>
  <c r="H27" i="2"/>
  <c r="E27" i="2"/>
  <c r="D27" i="2"/>
  <c r="L26" i="2"/>
  <c r="J26" i="2"/>
  <c r="H26" i="2"/>
  <c r="E26" i="2"/>
  <c r="D26" i="2"/>
  <c r="L25" i="2"/>
  <c r="J25" i="2"/>
  <c r="H25" i="2"/>
  <c r="E25" i="2"/>
  <c r="D25" i="2"/>
  <c r="L24" i="2"/>
  <c r="J24" i="2"/>
  <c r="H24" i="2"/>
  <c r="E24" i="2"/>
  <c r="D24" i="2"/>
  <c r="L23" i="2"/>
  <c r="J23" i="2"/>
  <c r="H23" i="2"/>
  <c r="E23" i="2"/>
  <c r="D23" i="2"/>
  <c r="X22" i="2"/>
  <c r="V22" i="2"/>
  <c r="T22" i="2"/>
  <c r="P22" i="2"/>
  <c r="L22" i="2"/>
  <c r="J22" i="2"/>
  <c r="H22" i="2"/>
  <c r="E22" i="2"/>
  <c r="D22" i="2"/>
  <c r="X21" i="2"/>
  <c r="V21" i="2"/>
  <c r="T21" i="2"/>
  <c r="P21" i="2"/>
  <c r="L21" i="2"/>
  <c r="J21" i="2"/>
  <c r="H21" i="2"/>
  <c r="E21" i="2"/>
  <c r="D21" i="2"/>
  <c r="X20" i="2"/>
  <c r="V20" i="2"/>
  <c r="T20" i="2"/>
  <c r="P20" i="2"/>
  <c r="L20" i="2"/>
  <c r="J20" i="2"/>
  <c r="H20" i="2"/>
  <c r="E20" i="2"/>
  <c r="D20" i="2"/>
  <c r="E19" i="2"/>
  <c r="Y10" i="2"/>
  <c r="X10" i="2"/>
  <c r="W10" i="2"/>
  <c r="AC14" i="2" s="1"/>
  <c r="V10" i="2"/>
  <c r="U10" i="2"/>
  <c r="AB14" i="2" s="1"/>
  <c r="T10" i="2"/>
  <c r="S10" i="2"/>
  <c r="AA14" i="2" s="1"/>
  <c r="R10" i="2"/>
  <c r="Q10" i="2"/>
  <c r="P10" i="2"/>
  <c r="Y9" i="2"/>
  <c r="X9" i="2"/>
  <c r="W9" i="2"/>
  <c r="AC13" i="2" s="1"/>
  <c r="V9" i="2"/>
  <c r="U9" i="2"/>
  <c r="AB13" i="2" s="1"/>
  <c r="T9" i="2"/>
  <c r="S9" i="2"/>
  <c r="AA13" i="2" s="1"/>
  <c r="R9" i="2"/>
  <c r="Q9" i="2"/>
  <c r="P9" i="2"/>
  <c r="Y8" i="2"/>
  <c r="X8" i="2"/>
  <c r="W8" i="2"/>
  <c r="AC12" i="2" s="1"/>
  <c r="V8" i="2"/>
  <c r="U8" i="2"/>
  <c r="AB12" i="2" s="1"/>
  <c r="T8" i="2"/>
  <c r="S8" i="2"/>
  <c r="AA12" i="2" s="1"/>
  <c r="R8" i="2"/>
  <c r="Q8" i="2"/>
  <c r="P8" i="2"/>
  <c r="Y22" i="2" l="1"/>
  <c r="Q34" i="2"/>
  <c r="W21" i="2"/>
  <c r="AC17" i="2" s="1"/>
  <c r="F36" i="2"/>
  <c r="F27" i="2"/>
  <c r="Q32" i="2"/>
  <c r="Y32" i="2"/>
  <c r="Q33" i="2"/>
  <c r="U34" i="2"/>
  <c r="AB22" i="2" s="1"/>
  <c r="Q44" i="2"/>
  <c r="Y44" i="2"/>
  <c r="W45" i="2"/>
  <c r="AC25" i="2" s="1"/>
  <c r="U46" i="2"/>
  <c r="AB26" i="2" s="1"/>
  <c r="Q21" i="2"/>
  <c r="U32" i="2"/>
  <c r="AB20" i="2" s="1"/>
  <c r="U33" i="2"/>
  <c r="AB21" i="2" s="1"/>
  <c r="R33" i="2"/>
  <c r="U44" i="2"/>
  <c r="AB24" i="2" s="1"/>
  <c r="F45" i="2"/>
  <c r="R46" i="2"/>
  <c r="F29" i="2"/>
  <c r="W20" i="2"/>
  <c r="AC16" i="2" s="1"/>
  <c r="Q22" i="2"/>
  <c r="W22" i="2"/>
  <c r="AC18" i="2" s="1"/>
  <c r="W33" i="2"/>
  <c r="AC21" i="2" s="1"/>
  <c r="R45" i="2"/>
  <c r="Q45" i="2"/>
  <c r="Y45" i="2"/>
  <c r="Q46" i="2"/>
  <c r="Y46" i="2"/>
  <c r="R20" i="2"/>
  <c r="U22" i="2"/>
  <c r="AB18" i="2" s="1"/>
  <c r="W32" i="2"/>
  <c r="AC20" i="2" s="1"/>
  <c r="F21" i="2"/>
  <c r="F24" i="2"/>
  <c r="U21" i="2"/>
  <c r="AB17" i="2" s="1"/>
  <c r="F28" i="2"/>
  <c r="F30" i="2"/>
  <c r="S22" i="2" s="1"/>
  <c r="AA18" i="2" s="1"/>
  <c r="F32" i="2"/>
  <c r="F33" i="2"/>
  <c r="F34" i="2"/>
  <c r="F35" i="2"/>
  <c r="Y33" i="2"/>
  <c r="F38" i="2"/>
  <c r="F39" i="2"/>
  <c r="F41" i="2"/>
  <c r="F22" i="2"/>
  <c r="Q20" i="2"/>
  <c r="U20" i="2"/>
  <c r="AB16" i="2" s="1"/>
  <c r="Y20" i="2"/>
  <c r="F23" i="2"/>
  <c r="Y21" i="2"/>
  <c r="F25" i="2"/>
  <c r="F26" i="2"/>
  <c r="F37" i="2"/>
  <c r="F40" i="2"/>
  <c r="Y34" i="2"/>
  <c r="F42" i="2"/>
  <c r="F54" i="2"/>
  <c r="R44" i="2"/>
  <c r="W44" i="2"/>
  <c r="AC24" i="2" s="1"/>
  <c r="F46" i="2"/>
  <c r="F47" i="2"/>
  <c r="U45" i="2"/>
  <c r="AB25" i="2" s="1"/>
  <c r="F49" i="2"/>
  <c r="F51" i="2"/>
  <c r="F53" i="2"/>
  <c r="S46" i="2" s="1"/>
  <c r="AA26" i="2" s="1"/>
  <c r="R21" i="2"/>
  <c r="R32" i="2"/>
  <c r="R34" i="2"/>
  <c r="F20" i="2"/>
  <c r="R22" i="2"/>
  <c r="F44" i="2"/>
  <c r="F48" i="2"/>
  <c r="F50" i="2"/>
  <c r="F52" i="2"/>
  <c r="S32" i="2" l="1"/>
  <c r="AA20" i="2" s="1"/>
  <c r="S21" i="2"/>
  <c r="AA17" i="2" s="1"/>
  <c r="S20" i="2"/>
  <c r="AA16" i="2" s="1"/>
  <c r="S44" i="2"/>
  <c r="AA24" i="2" s="1"/>
  <c r="S33" i="2"/>
  <c r="AA21" i="2" s="1"/>
  <c r="S34" i="2"/>
  <c r="AA22" i="2" s="1"/>
  <c r="S45" i="2"/>
  <c r="AA25" i="2" s="1"/>
</calcChain>
</file>

<file path=xl/sharedStrings.xml><?xml version="1.0" encoding="utf-8"?>
<sst xmlns="http://schemas.openxmlformats.org/spreadsheetml/2006/main" count="175" uniqueCount="40">
  <si>
    <t xml:space="preserve">שנים </t>
  </si>
  <si>
    <t>גיל</t>
  </si>
  <si>
    <t>סה"כ ישראל</t>
  </si>
  <si>
    <t>קבוצת אוכלוסייה</t>
  </si>
  <si>
    <t>מזה: יהודים ואחרים</t>
  </si>
  <si>
    <t>ערבים</t>
  </si>
  <si>
    <t>%</t>
  </si>
  <si>
    <t>סה"כ</t>
  </si>
  <si>
    <t>חרדים</t>
  </si>
  <si>
    <t xml:space="preserve">יהודים לא חרדים ואחרים 
</t>
  </si>
  <si>
    <t>תחזית 2014</t>
  </si>
  <si>
    <t>סך הכל</t>
  </si>
  <si>
    <t>4-0</t>
  </si>
  <si>
    <t>9-5</t>
  </si>
  <si>
    <t>14-10</t>
  </si>
  <si>
    <t>19-15</t>
  </si>
  <si>
    <t>24-20</t>
  </si>
  <si>
    <t>34-25</t>
  </si>
  <si>
    <t>44-35</t>
  </si>
  <si>
    <t>54-45</t>
  </si>
  <si>
    <t>64-55</t>
  </si>
  <si>
    <t>74-65</t>
  </si>
  <si>
    <t>75+</t>
  </si>
  <si>
    <t>תחזית 2024</t>
  </si>
  <si>
    <t>תחזית 2039</t>
  </si>
  <si>
    <t>תחזית 2059</t>
  </si>
  <si>
    <t>מקור: הלשכה המרכזית לסטטיסטיקה</t>
  </si>
  <si>
    <t>לוח 3 - תחזיות אוכלוסייה 2059-2014, לפי קבוצות אוכלוסייה וגיל</t>
  </si>
  <si>
    <t>19-0</t>
  </si>
  <si>
    <t>64-20</t>
  </si>
  <si>
    <t>65+</t>
  </si>
  <si>
    <t>סה"כ יהודים ואחרים</t>
  </si>
  <si>
    <t>יהודים לא חרדים</t>
  </si>
  <si>
    <t>מקור: ארי פלטיאל ואחרים.2012. "תחזיות אוכלוסייה לישראל לטווח הארוך: 2009 – 2059 ". הלשכה המרכזית לסטטיסטיקה</t>
  </si>
  <si>
    <t>סך הכול</t>
  </si>
  <si>
    <t>סך הכול ישראל</t>
  </si>
  <si>
    <t xml:space="preserve">יהודים לא-חרדים ואחרים 
</t>
  </si>
  <si>
    <t>לוח א/4 תחזית אוכלוסייה, לפי קבוצת אוכלוסייה וגיל, 2065-2019</t>
  </si>
  <si>
    <t>44-20</t>
  </si>
  <si>
    <t>64-45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</si>
</sst>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??0.0"/>
    <numFmt numFmtId="165" formatCode="?,???,???"/>
    <numFmt numFmtId="166" formatCode="??0"/>
  </numFmts>
  <fonts count="19">
    <font>
      <sz val="11"/>
      <color theme="1"/>
      <name val="Arial"/>
      <family val="2"/>
      <charset val="177"/>
      <scheme val="minor"/>
    </font>
    <font>
      <b/>
      <sz val="9"/>
      <name val="Arial"/>
      <family val="2"/>
      <scheme val="minor"/>
    </font>
    <font>
      <sz val="9"/>
      <color indexed="8"/>
      <name val="Arial"/>
      <family val="2"/>
    </font>
    <font>
      <b/>
      <sz val="11"/>
      <color theme="1"/>
      <name val="Arial"/>
      <family val="2"/>
      <scheme val="minor"/>
    </font>
    <font>
      <sz val="9"/>
      <color theme="1"/>
      <name val="Arial"/>
      <family val="2"/>
      <scheme val="minor"/>
    </font>
    <font>
      <b/>
      <sz val="9"/>
      <color indexed="8"/>
      <name val="Arial"/>
      <family val="2"/>
    </font>
    <font>
      <b/>
      <sz val="10"/>
      <color indexed="8"/>
      <name val="Arial"/>
      <family val="2"/>
    </font>
    <font>
      <b/>
      <sz val="9"/>
      <color rgb="FF666699"/>
      <name val="Arial"/>
      <family val="2"/>
      <scheme val="minor"/>
    </font>
    <font>
      <b/>
      <sz val="9"/>
      <color rgb="FF666699"/>
      <name val="Arial"/>
      <family val="2"/>
    </font>
    <font>
      <sz val="9"/>
      <color rgb="FF666699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color theme="1"/>
      <name val="Arial"/>
      <family val="2"/>
      <charset val="177"/>
      <scheme val="minor"/>
    </font>
    <font>
      <sz val="7"/>
      <color theme="1"/>
      <name val="Arial"/>
      <family val="2"/>
      <charset val="177"/>
      <scheme val="minor"/>
    </font>
    <font>
      <b/>
      <sz val="7"/>
      <color indexed="8"/>
      <name val="Arial"/>
      <family val="2"/>
      <charset val="177"/>
    </font>
    <font>
      <b/>
      <sz val="10"/>
      <name val="Albany AMT"/>
      <family val="2"/>
    </font>
    <font>
      <sz val="11"/>
      <color theme="1"/>
      <name val="Arial"/>
      <family val="2"/>
      <charset val="177"/>
      <scheme val="minor"/>
    </font>
    <font>
      <b/>
      <sz val="9"/>
      <color theme="1"/>
      <name val="Arial"/>
      <family val="2"/>
      <scheme val="minor"/>
    </font>
    <font>
      <sz val="10"/>
      <name val="Albany AMT"/>
      <charset val="177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/>
      <right style="thin">
        <color theme="0" tint="-0.499984740745262"/>
      </right>
      <top style="medium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/>
      <diagonal/>
    </border>
    <border>
      <left style="thin">
        <color theme="0" tint="-0.499984740745262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/>
      <top/>
      <bottom style="medium">
        <color theme="0" tint="-0.499984740745262"/>
      </bottom>
      <diagonal/>
    </border>
    <border>
      <left style="dotted">
        <color theme="0" tint="-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medium">
        <color theme="0" tint="-0.499984740745262"/>
      </bottom>
      <diagonal/>
    </border>
    <border>
      <left style="dotted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/>
      <right/>
      <top style="thin">
        <color theme="0" tint="-0.499984740745262"/>
      </top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 style="dotted">
        <color theme="0" tint="-0.499984740745262"/>
      </left>
      <right/>
      <top/>
      <bottom style="medium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dotted">
        <color theme="0" tint="-0.499984740745262"/>
      </left>
      <right style="thin">
        <color theme="0" tint="-0.499984740745262"/>
      </right>
      <top style="medium">
        <color theme="0" tint="-0.499984740745262"/>
      </top>
      <bottom/>
      <diagonal/>
    </border>
    <border>
      <left style="dotted">
        <color theme="0" tint="-0.499984740745262"/>
      </left>
      <right/>
      <top style="medium">
        <color theme="0" tint="-0.499984740745262"/>
      </top>
      <bottom/>
      <diagonal/>
    </border>
    <border>
      <left style="dotted">
        <color theme="0" tint="-0.499984740745262"/>
      </left>
      <right style="thin">
        <color theme="0" tint="-0.499984740745262"/>
      </right>
      <top/>
      <bottom/>
      <diagonal/>
    </border>
    <border>
      <left style="dotted">
        <color theme="0" tint="-0.499984740745262"/>
      </left>
      <right/>
      <top/>
      <bottom/>
      <diagonal/>
    </border>
    <border>
      <left style="dotted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dotted">
        <color theme="0" tint="-0.499984740745262"/>
      </left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 style="dotted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dotted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auto="1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theme="0" tint="-0.499984740745262"/>
      </left>
      <right/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dotted">
        <color theme="0" tint="-0.499984740745262"/>
      </right>
      <top/>
      <bottom style="medium">
        <color theme="0" tint="-0.499984740745262"/>
      </bottom>
      <diagonal/>
    </border>
  </borders>
  <cellStyleXfs count="2">
    <xf numFmtId="0" fontId="0" fillId="0" borderId="0"/>
    <xf numFmtId="9" fontId="16" fillId="0" borderId="0" applyFont="0" applyFill="0" applyBorder="0" applyAlignment="0" applyProtection="0"/>
  </cellStyleXfs>
  <cellXfs count="127">
    <xf numFmtId="0" fontId="0" fillId="0" borderId="0" xfId="0"/>
    <xf numFmtId="0" fontId="1" fillId="2" borderId="0" xfId="0" applyFont="1" applyFill="1" applyAlignment="1">
      <alignment horizontal="center" vertical="center" wrapText="1" readingOrder="2"/>
    </xf>
    <xf numFmtId="49" fontId="2" fillId="2" borderId="0" xfId="0" applyNumberFormat="1" applyFont="1" applyFill="1" applyAlignment="1">
      <alignment horizontal="center" vertical="center" wrapText="1"/>
    </xf>
    <xf numFmtId="3" fontId="2" fillId="2" borderId="0" xfId="0" applyNumberFormat="1" applyFont="1" applyFill="1" applyAlignment="1">
      <alignment horizontal="left" vertical="center" wrapText="1" indent="1"/>
    </xf>
    <xf numFmtId="164" fontId="2" fillId="2" borderId="0" xfId="0" applyNumberFormat="1" applyFont="1" applyFill="1" applyAlignment="1">
      <alignment horizontal="left" vertical="center" wrapText="1"/>
    </xf>
    <xf numFmtId="0" fontId="4" fillId="0" borderId="0" xfId="0" applyFont="1" applyAlignment="1">
      <alignment textRotation="180"/>
    </xf>
    <xf numFmtId="0" fontId="4" fillId="0" borderId="0" xfId="0" applyFont="1"/>
    <xf numFmtId="0" fontId="5" fillId="2" borderId="1" xfId="0" applyFont="1" applyFill="1" applyBorder="1" applyAlignment="1">
      <alignment vertical="center" wrapText="1"/>
    </xf>
    <xf numFmtId="0" fontId="6" fillId="2" borderId="0" xfId="0" applyFont="1" applyFill="1" applyAlignment="1">
      <alignment vertical="center" wrapText="1"/>
    </xf>
    <xf numFmtId="0" fontId="5" fillId="2" borderId="5" xfId="0" applyFont="1" applyFill="1" applyBorder="1" applyAlignment="1">
      <alignment vertical="center" wrapText="1"/>
    </xf>
    <xf numFmtId="0" fontId="5" fillId="2" borderId="11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49" fontId="8" fillId="2" borderId="22" xfId="0" applyNumberFormat="1" applyFont="1" applyFill="1" applyBorder="1" applyAlignment="1">
      <alignment horizontal="center" vertical="center" wrapText="1"/>
    </xf>
    <xf numFmtId="165" fontId="8" fillId="2" borderId="3" xfId="0" applyNumberFormat="1" applyFont="1" applyFill="1" applyBorder="1" applyAlignment="1">
      <alignment horizontal="center" vertical="center" wrapText="1"/>
    </xf>
    <xf numFmtId="166" fontId="8" fillId="2" borderId="23" xfId="0" applyNumberFormat="1" applyFont="1" applyFill="1" applyBorder="1" applyAlignment="1">
      <alignment horizontal="left" vertical="center" wrapText="1"/>
    </xf>
    <xf numFmtId="165" fontId="8" fillId="2" borderId="4" xfId="0" applyNumberFormat="1" applyFont="1" applyFill="1" applyBorder="1" applyAlignment="1">
      <alignment horizontal="center" vertical="center" wrapText="1"/>
    </xf>
    <xf numFmtId="166" fontId="8" fillId="2" borderId="24" xfId="0" applyNumberFormat="1" applyFont="1" applyFill="1" applyBorder="1" applyAlignment="1">
      <alignment horizontal="left" vertical="center" wrapText="1"/>
    </xf>
    <xf numFmtId="49" fontId="9" fillId="2" borderId="6" xfId="0" applyNumberFormat="1" applyFont="1" applyFill="1" applyBorder="1" applyAlignment="1">
      <alignment horizontal="center" vertical="center" wrapText="1"/>
    </xf>
    <xf numFmtId="165" fontId="9" fillId="2" borderId="0" xfId="0" applyNumberFormat="1" applyFont="1" applyFill="1" applyAlignment="1">
      <alignment horizontal="center" vertical="center" wrapText="1"/>
    </xf>
    <xf numFmtId="164" fontId="9" fillId="2" borderId="25" xfId="0" applyNumberFormat="1" applyFont="1" applyFill="1" applyBorder="1" applyAlignment="1">
      <alignment horizontal="left" vertical="center" wrapText="1"/>
    </xf>
    <xf numFmtId="165" fontId="9" fillId="2" borderId="7" xfId="0" applyNumberFormat="1" applyFont="1" applyFill="1" applyBorder="1" applyAlignment="1">
      <alignment horizontal="center" vertical="center" wrapText="1"/>
    </xf>
    <xf numFmtId="164" fontId="9" fillId="2" borderId="26" xfId="0" applyNumberFormat="1" applyFont="1" applyFill="1" applyBorder="1" applyAlignment="1">
      <alignment horizontal="left" vertical="center" wrapText="1"/>
    </xf>
    <xf numFmtId="49" fontId="5" fillId="2" borderId="22" xfId="0" applyNumberFormat="1" applyFont="1" applyFill="1" applyBorder="1" applyAlignment="1">
      <alignment horizontal="center" vertical="center" wrapText="1"/>
    </xf>
    <xf numFmtId="165" fontId="10" fillId="2" borderId="11" xfId="0" applyNumberFormat="1" applyFont="1" applyFill="1" applyBorder="1" applyAlignment="1">
      <alignment horizontal="center" vertical="center" wrapText="1"/>
    </xf>
    <xf numFmtId="166" fontId="5" fillId="2" borderId="27" xfId="0" applyNumberFormat="1" applyFont="1" applyFill="1" applyBorder="1" applyAlignment="1">
      <alignment horizontal="left" vertical="center" wrapText="1"/>
    </xf>
    <xf numFmtId="165" fontId="10" fillId="2" borderId="28" xfId="0" applyNumberFormat="1" applyFont="1" applyFill="1" applyBorder="1" applyAlignment="1">
      <alignment horizontal="center" vertical="center" wrapText="1"/>
    </xf>
    <xf numFmtId="166" fontId="5" fillId="2" borderId="29" xfId="0" applyNumberFormat="1" applyFont="1" applyFill="1" applyBorder="1" applyAlignment="1">
      <alignment horizontal="left" vertical="center" wrapText="1"/>
    </xf>
    <xf numFmtId="49" fontId="11" fillId="2" borderId="6" xfId="0" applyNumberFormat="1" applyFont="1" applyFill="1" applyBorder="1" applyAlignment="1">
      <alignment horizontal="center" vertical="center" wrapText="1"/>
    </xf>
    <xf numFmtId="165" fontId="11" fillId="2" borderId="0" xfId="0" applyNumberFormat="1" applyFont="1" applyFill="1" applyAlignment="1">
      <alignment horizontal="center" vertical="center" wrapText="1"/>
    </xf>
    <xf numFmtId="164" fontId="2" fillId="2" borderId="25" xfId="0" applyNumberFormat="1" applyFont="1" applyFill="1" applyBorder="1" applyAlignment="1">
      <alignment horizontal="left" vertical="center" wrapText="1"/>
    </xf>
    <xf numFmtId="165" fontId="11" fillId="2" borderId="7" xfId="0" applyNumberFormat="1" applyFont="1" applyFill="1" applyBorder="1" applyAlignment="1">
      <alignment horizontal="center" vertical="center" wrapText="1"/>
    </xf>
    <xf numFmtId="164" fontId="2" fillId="2" borderId="26" xfId="0" applyNumberFormat="1" applyFont="1" applyFill="1" applyBorder="1" applyAlignment="1">
      <alignment horizontal="left" vertical="center" wrapText="1"/>
    </xf>
    <xf numFmtId="164" fontId="2" fillId="0" borderId="25" xfId="0" applyNumberFormat="1" applyFont="1" applyBorder="1" applyAlignment="1">
      <alignment horizontal="left" vertical="center" wrapText="1"/>
    </xf>
    <xf numFmtId="164" fontId="2" fillId="0" borderId="26" xfId="0" applyNumberFormat="1" applyFont="1" applyBorder="1" applyAlignment="1">
      <alignment horizontal="left" vertical="center" wrapText="1"/>
    </xf>
    <xf numFmtId="49" fontId="10" fillId="2" borderId="22" xfId="0" applyNumberFormat="1" applyFont="1" applyFill="1" applyBorder="1" applyAlignment="1">
      <alignment horizontal="center" vertical="center" wrapText="1"/>
    </xf>
    <xf numFmtId="166" fontId="10" fillId="2" borderId="27" xfId="0" applyNumberFormat="1" applyFont="1" applyFill="1" applyBorder="1" applyAlignment="1">
      <alignment horizontal="left" vertical="center" wrapText="1"/>
    </xf>
    <xf numFmtId="166" fontId="10" fillId="2" borderId="29" xfId="0" applyNumberFormat="1" applyFont="1" applyFill="1" applyBorder="1" applyAlignment="1">
      <alignment horizontal="left" vertical="center" wrapText="1"/>
    </xf>
    <xf numFmtId="164" fontId="11" fillId="2" borderId="25" xfId="0" applyNumberFormat="1" applyFont="1" applyFill="1" applyBorder="1" applyAlignment="1">
      <alignment horizontal="left" vertical="center" wrapText="1"/>
    </xf>
    <xf numFmtId="164" fontId="11" fillId="2" borderId="26" xfId="0" applyNumberFormat="1" applyFont="1" applyFill="1" applyBorder="1" applyAlignment="1">
      <alignment horizontal="left" vertical="center" wrapText="1"/>
    </xf>
    <xf numFmtId="49" fontId="11" fillId="2" borderId="31" xfId="0" applyNumberFormat="1" applyFont="1" applyFill="1" applyBorder="1" applyAlignment="1">
      <alignment horizontal="center" vertical="center" wrapText="1"/>
    </xf>
    <xf numFmtId="165" fontId="11" fillId="2" borderId="32" xfId="0" applyNumberFormat="1" applyFont="1" applyFill="1" applyBorder="1" applyAlignment="1">
      <alignment horizontal="center" vertical="center" wrapText="1"/>
    </xf>
    <xf numFmtId="164" fontId="11" fillId="2" borderId="33" xfId="0" applyNumberFormat="1" applyFont="1" applyFill="1" applyBorder="1" applyAlignment="1">
      <alignment horizontal="left" vertical="center" wrapText="1"/>
    </xf>
    <xf numFmtId="164" fontId="11" fillId="2" borderId="34" xfId="0" applyNumberFormat="1" applyFont="1" applyFill="1" applyBorder="1" applyAlignment="1">
      <alignment horizontal="left" vertical="center" wrapText="1"/>
    </xf>
    <xf numFmtId="49" fontId="11" fillId="2" borderId="13" xfId="0" applyNumberFormat="1" applyFont="1" applyFill="1" applyBorder="1" applyAlignment="1">
      <alignment horizontal="center" vertical="center" wrapText="1"/>
    </xf>
    <xf numFmtId="165" fontId="11" fillId="2" borderId="19" xfId="0" applyNumberFormat="1" applyFont="1" applyFill="1" applyBorder="1" applyAlignment="1">
      <alignment horizontal="center" vertical="center" wrapText="1"/>
    </xf>
    <xf numFmtId="164" fontId="2" fillId="0" borderId="15" xfId="0" applyNumberFormat="1" applyFont="1" applyBorder="1" applyAlignment="1">
      <alignment horizontal="left" vertical="center" wrapText="1"/>
    </xf>
    <xf numFmtId="164" fontId="2" fillId="0" borderId="20" xfId="0" applyNumberFormat="1" applyFont="1" applyBorder="1" applyAlignment="1">
      <alignment horizontal="left" vertical="center" wrapText="1"/>
    </xf>
    <xf numFmtId="49" fontId="12" fillId="0" borderId="0" xfId="0" applyNumberFormat="1" applyFont="1" applyAlignment="1">
      <alignment vertical="top"/>
    </xf>
    <xf numFmtId="49" fontId="4" fillId="0" borderId="0" xfId="0" applyNumberFormat="1" applyFont="1"/>
    <xf numFmtId="49" fontId="0" fillId="0" borderId="0" xfId="0" applyNumberFormat="1"/>
    <xf numFmtId="0" fontId="13" fillId="0" borderId="0" xfId="0" applyFont="1"/>
    <xf numFmtId="0" fontId="14" fillId="2" borderId="0" xfId="0" applyFont="1" applyFill="1" applyAlignment="1">
      <alignment vertical="center" wrapText="1"/>
    </xf>
    <xf numFmtId="0" fontId="14" fillId="2" borderId="1" xfId="0" applyFont="1" applyFill="1" applyBorder="1" applyAlignment="1">
      <alignment vertical="center" wrapText="1"/>
    </xf>
    <xf numFmtId="0" fontId="14" fillId="2" borderId="0" xfId="0" applyFont="1" applyFill="1" applyAlignment="1">
      <alignment horizontal="center" vertical="center" wrapText="1"/>
    </xf>
    <xf numFmtId="0" fontId="14" fillId="2" borderId="5" xfId="0" applyFont="1" applyFill="1" applyBorder="1" applyAlignment="1">
      <alignment vertical="center" wrapText="1"/>
    </xf>
    <xf numFmtId="0" fontId="14" fillId="2" borderId="11" xfId="0" applyFont="1" applyFill="1" applyBorder="1" applyAlignment="1">
      <alignment vertical="center" wrapText="1"/>
    </xf>
    <xf numFmtId="0" fontId="14" fillId="2" borderId="15" xfId="0" applyFont="1" applyFill="1" applyBorder="1" applyAlignment="1">
      <alignment horizontal="center" vertical="center" wrapText="1"/>
    </xf>
    <xf numFmtId="0" fontId="14" fillId="2" borderId="16" xfId="0" applyFont="1" applyFill="1" applyBorder="1" applyAlignment="1">
      <alignment horizontal="center" vertical="center" wrapText="1"/>
    </xf>
    <xf numFmtId="0" fontId="14" fillId="2" borderId="17" xfId="0" applyFont="1" applyFill="1" applyBorder="1" applyAlignment="1">
      <alignment horizontal="center" vertical="center" wrapText="1"/>
    </xf>
    <xf numFmtId="0" fontId="14" fillId="2" borderId="18" xfId="0" applyFont="1" applyFill="1" applyBorder="1" applyAlignment="1">
      <alignment horizontal="center" vertical="center" wrapText="1"/>
    </xf>
    <xf numFmtId="0" fontId="14" fillId="2" borderId="20" xfId="0" applyFont="1" applyFill="1" applyBorder="1" applyAlignment="1">
      <alignment horizontal="center" vertical="center" wrapText="1"/>
    </xf>
    <xf numFmtId="165" fontId="13" fillId="0" borderId="0" xfId="0" applyNumberFormat="1" applyFont="1"/>
    <xf numFmtId="0" fontId="12" fillId="0" borderId="35" xfId="0" applyFont="1" applyBorder="1"/>
    <xf numFmtId="0" fontId="12" fillId="0" borderId="0" xfId="0" applyFont="1"/>
    <xf numFmtId="165" fontId="12" fillId="0" borderId="0" xfId="0" applyNumberFormat="1" applyFont="1"/>
    <xf numFmtId="0" fontId="6" fillId="2" borderId="0" xfId="0" applyFont="1" applyFill="1" applyAlignment="1">
      <alignment horizontal="center" vertical="center" wrapText="1"/>
    </xf>
    <xf numFmtId="0" fontId="17" fillId="0" borderId="0" xfId="0" applyFont="1" applyAlignment="1">
      <alignment horizontal="center"/>
    </xf>
    <xf numFmtId="0" fontId="5" fillId="2" borderId="38" xfId="0" applyFont="1" applyFill="1" applyBorder="1" applyAlignment="1">
      <alignment horizontal="center" vertical="center" wrapText="1"/>
    </xf>
    <xf numFmtId="49" fontId="10" fillId="2" borderId="2" xfId="0" applyNumberFormat="1" applyFont="1" applyFill="1" applyBorder="1" applyAlignment="1">
      <alignment horizontal="center" vertical="center" wrapText="1"/>
    </xf>
    <xf numFmtId="165" fontId="10" fillId="2" borderId="4" xfId="0" applyNumberFormat="1" applyFont="1" applyFill="1" applyBorder="1" applyAlignment="1">
      <alignment horizontal="center" vertical="center" wrapText="1"/>
    </xf>
    <xf numFmtId="166" fontId="10" fillId="2" borderId="23" xfId="0" applyNumberFormat="1" applyFont="1" applyFill="1" applyBorder="1" applyAlignment="1">
      <alignment horizontal="center" vertical="center" wrapText="1"/>
    </xf>
    <xf numFmtId="165" fontId="10" fillId="2" borderId="3" xfId="0" applyNumberFormat="1" applyFont="1" applyFill="1" applyBorder="1" applyAlignment="1">
      <alignment horizontal="center" vertical="center" wrapText="1"/>
    </xf>
    <xf numFmtId="3" fontId="15" fillId="0" borderId="37" xfId="0" applyNumberFormat="1" applyFont="1" applyBorder="1" applyAlignment="1">
      <alignment horizontal="left" wrapText="1"/>
    </xf>
    <xf numFmtId="166" fontId="10" fillId="2" borderId="24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9" fontId="11" fillId="2" borderId="25" xfId="1" applyFont="1" applyFill="1" applyBorder="1" applyAlignment="1">
      <alignment horizontal="center" vertical="center" wrapText="1"/>
    </xf>
    <xf numFmtId="9" fontId="11" fillId="2" borderId="26" xfId="1" applyFont="1" applyFill="1" applyBorder="1" applyAlignment="1">
      <alignment horizontal="center" vertical="center" wrapText="1"/>
    </xf>
    <xf numFmtId="165" fontId="5" fillId="2" borderId="0" xfId="0" applyNumberFormat="1" applyFont="1" applyFill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9" fontId="11" fillId="2" borderId="15" xfId="1" applyFont="1" applyFill="1" applyBorder="1" applyAlignment="1">
      <alignment horizontal="center" vertical="center" wrapText="1"/>
    </xf>
    <xf numFmtId="9" fontId="11" fillId="2" borderId="20" xfId="1" applyFont="1" applyFill="1" applyBorder="1" applyAlignment="1">
      <alignment horizontal="center" vertical="center" wrapText="1"/>
    </xf>
    <xf numFmtId="3" fontId="15" fillId="0" borderId="37" xfId="0" applyNumberFormat="1" applyFont="1" applyBorder="1" applyAlignment="1">
      <alignment horizontal="center" wrapText="1"/>
    </xf>
    <xf numFmtId="3" fontId="18" fillId="0" borderId="0" xfId="0" applyNumberFormat="1" applyFont="1" applyAlignment="1">
      <alignment horizontal="left" wrapText="1"/>
    </xf>
    <xf numFmtId="9" fontId="2" fillId="0" borderId="0" xfId="1" applyFont="1" applyAlignment="1">
      <alignment horizontal="center" vertical="center" wrapText="1"/>
    </xf>
    <xf numFmtId="165" fontId="11" fillId="2" borderId="39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 readingOrder="2"/>
    </xf>
    <xf numFmtId="0" fontId="1" fillId="2" borderId="5" xfId="0" applyFont="1" applyFill="1" applyBorder="1" applyAlignment="1">
      <alignment horizontal="center" vertical="center" wrapText="1" readingOrder="2"/>
    </xf>
    <xf numFmtId="0" fontId="1" fillId="2" borderId="30" xfId="0" applyFont="1" applyFill="1" applyBorder="1" applyAlignment="1">
      <alignment horizontal="center" vertical="center" wrapText="1" readingOrder="2"/>
    </xf>
    <xf numFmtId="0" fontId="1" fillId="2" borderId="12" xfId="0" applyFont="1" applyFill="1" applyBorder="1" applyAlignment="1">
      <alignment horizontal="center" vertical="center" wrapText="1" readingOrder="2"/>
    </xf>
    <xf numFmtId="0" fontId="6" fillId="2" borderId="0" xfId="0" applyFont="1" applyFill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14" fillId="2" borderId="14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14" fillId="2" borderId="9" xfId="0" applyFont="1" applyFill="1" applyBorder="1" applyAlignment="1">
      <alignment horizontal="center" vertical="center" wrapText="1"/>
    </xf>
    <xf numFmtId="0" fontId="14" fillId="2" borderId="10" xfId="0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center" vertical="center" wrapText="1"/>
    </xf>
    <xf numFmtId="0" fontId="14" fillId="2" borderId="19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 wrapText="1" readingOrder="2"/>
    </xf>
    <xf numFmtId="0" fontId="7" fillId="2" borderId="5" xfId="0" applyFont="1" applyFill="1" applyBorder="1" applyAlignment="1">
      <alignment horizontal="center" vertical="center" wrapText="1" readingOrder="2"/>
    </xf>
    <xf numFmtId="0" fontId="3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 readingOrder="2"/>
    </xf>
    <xf numFmtId="0" fontId="3" fillId="0" borderId="0" xfId="0" applyFont="1" applyAlignment="1">
      <alignment horizontal="right"/>
    </xf>
    <xf numFmtId="0" fontId="5" fillId="2" borderId="36" xfId="0" applyFont="1" applyFill="1" applyBorder="1" applyAlignment="1">
      <alignment horizontal="center" vertical="center" wrapText="1"/>
    </xf>
    <xf numFmtId="0" fontId="5" fillId="2" borderId="32" xfId="0" applyFont="1" applyFill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5784CC"/>
      <color rgb="FFD69181"/>
      <color rgb="FFD2D94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he-IL" sz="1050"/>
              <a:t>שיעור</a:t>
            </a:r>
            <a:r>
              <a:rPr lang="he-IL" sz="1050" baseline="0"/>
              <a:t> בני 19-0, לפי קבוצת אוכלוסייה</a:t>
            </a:r>
            <a:endParaRPr lang="he-IL" sz="1050"/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2938976377952757"/>
          <c:y val="0.14399314668999813"/>
          <c:w val="0.84005468066491673"/>
          <c:h val="0.6599577136191365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'G2059'!$Z$11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</c:spPr>
          <c:invertIfNegative val="0"/>
          <c:cat>
            <c:strRef>
              <c:f>'G2059'!$AA$10:$AC$10</c:f>
              <c:strCache>
                <c:ptCount val="3"/>
                <c:pt idx="0">
                  <c:v>סה"כ יהודים ואחרים</c:v>
                </c:pt>
                <c:pt idx="1">
                  <c:v>חרדים</c:v>
                </c:pt>
                <c:pt idx="2">
                  <c:v>יהודים לא חרדים</c:v>
                </c:pt>
              </c:strCache>
            </c:strRef>
          </c:cat>
          <c:val>
            <c:numRef>
              <c:f>'G2059'!$AA$12:$AC$12</c:f>
              <c:numCache>
                <c:formatCode>?,???,???</c:formatCode>
                <c:ptCount val="3"/>
                <c:pt idx="0">
                  <c:v>33.464706882428402</c:v>
                </c:pt>
                <c:pt idx="1">
                  <c:v>57.704557935200441</c:v>
                </c:pt>
                <c:pt idx="2">
                  <c:v>29.494927692639763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199-40B8-87BE-99AAC40160F8}"/>
            </c:ext>
          </c:extLst>
        </c:ser>
        <c:ser>
          <c:idx val="1"/>
          <c:order val="1"/>
          <c:tx>
            <c:strRef>
              <c:f>'G2059'!$Z$15</c:f>
              <c:strCache>
                <c:ptCount val="1"/>
                <c:pt idx="0">
                  <c:v>2024</c:v>
                </c:pt>
              </c:strCache>
            </c:strRef>
          </c:tx>
          <c:invertIfNegative val="0"/>
          <c:cat>
            <c:strRef>
              <c:f>'G2059'!$AA$10:$AC$10</c:f>
              <c:strCache>
                <c:ptCount val="3"/>
                <c:pt idx="0">
                  <c:v>סה"כ יהודים ואחרים</c:v>
                </c:pt>
                <c:pt idx="1">
                  <c:v>חרדים</c:v>
                </c:pt>
                <c:pt idx="2">
                  <c:v>יהודים לא חרדים</c:v>
                </c:pt>
              </c:strCache>
            </c:strRef>
          </c:cat>
          <c:val>
            <c:numRef>
              <c:f>'G2059'!$AA$16:$AC$16</c:f>
              <c:numCache>
                <c:formatCode>?,???,???</c:formatCode>
                <c:ptCount val="3"/>
                <c:pt idx="0">
                  <c:v>34.295493747304874</c:v>
                </c:pt>
                <c:pt idx="1">
                  <c:v>55.211161387631968</c:v>
                </c:pt>
                <c:pt idx="2">
                  <c:v>29.745028548926953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199-40B8-87BE-99AAC40160F8}"/>
            </c:ext>
          </c:extLst>
        </c:ser>
        <c:ser>
          <c:idx val="2"/>
          <c:order val="2"/>
          <c:tx>
            <c:strRef>
              <c:f>'G2059'!$Z$19</c:f>
              <c:strCache>
                <c:ptCount val="1"/>
                <c:pt idx="0">
                  <c:v>2039</c:v>
                </c:pt>
              </c:strCache>
            </c:strRef>
          </c:tx>
          <c:spPr>
            <a:solidFill>
              <a:srgbClr val="993366"/>
            </a:solidFill>
          </c:spPr>
          <c:invertIfNegative val="0"/>
          <c:cat>
            <c:strRef>
              <c:f>'G2059'!$AA$10:$AC$10</c:f>
              <c:strCache>
                <c:ptCount val="3"/>
                <c:pt idx="0">
                  <c:v>סה"כ יהודים ואחרים</c:v>
                </c:pt>
                <c:pt idx="1">
                  <c:v>חרדים</c:v>
                </c:pt>
                <c:pt idx="2">
                  <c:v>יהודים לא חרדים</c:v>
                </c:pt>
              </c:strCache>
            </c:strRef>
          </c:cat>
          <c:val>
            <c:numRef>
              <c:f>'G2059'!$AA$20:$AC$20</c:f>
              <c:numCache>
                <c:formatCode>?,???,???</c:formatCode>
                <c:ptCount val="3"/>
                <c:pt idx="0">
                  <c:v>33.206085753803599</c:v>
                </c:pt>
                <c:pt idx="1">
                  <c:v>52.676774453240306</c:v>
                </c:pt>
                <c:pt idx="2">
                  <c:v>26.805457539402493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E199-40B8-87BE-99AAC40160F8}"/>
            </c:ext>
          </c:extLst>
        </c:ser>
        <c:ser>
          <c:idx val="3"/>
          <c:order val="3"/>
          <c:tx>
            <c:strRef>
              <c:f>'G2059'!$Z$23</c:f>
              <c:strCache>
                <c:ptCount val="1"/>
                <c:pt idx="0">
                  <c:v>2059</c:v>
                </c:pt>
              </c:strCache>
            </c:strRef>
          </c:tx>
          <c:invertIfNegative val="0"/>
          <c:cat>
            <c:strRef>
              <c:f>'G2059'!$AA$10:$AC$10</c:f>
              <c:strCache>
                <c:ptCount val="3"/>
                <c:pt idx="0">
                  <c:v>סה"כ יהודים ואחרים</c:v>
                </c:pt>
                <c:pt idx="1">
                  <c:v>חרדים</c:v>
                </c:pt>
                <c:pt idx="2">
                  <c:v>יהודים לא חרדים</c:v>
                </c:pt>
              </c:strCache>
            </c:strRef>
          </c:cat>
          <c:val>
            <c:numRef>
              <c:f>'G2059'!$AA$24:$AC$24</c:f>
              <c:numCache>
                <c:formatCode>?,???,???</c:formatCode>
                <c:ptCount val="3"/>
                <c:pt idx="0">
                  <c:v>34.457590401599731</c:v>
                </c:pt>
                <c:pt idx="1">
                  <c:v>48.357022404239942</c:v>
                </c:pt>
                <c:pt idx="2">
                  <c:v>27.108648579798754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E199-40B8-87BE-99AAC40160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398144"/>
        <c:axId val="49248448"/>
      </c:barChart>
      <c:catAx>
        <c:axId val="51398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25400">
            <a:solidFill>
              <a:srgbClr val="663300"/>
            </a:solidFill>
          </a:ln>
        </c:spPr>
        <c:txPr>
          <a:bodyPr/>
          <a:lstStyle/>
          <a:p>
            <a:pPr>
              <a:defRPr sz="900"/>
            </a:pPr>
            <a:endParaRPr lang="he-IL"/>
          </a:p>
        </c:txPr>
        <c:crossAx val="49248448"/>
        <c:crosses val="autoZero"/>
        <c:auto val="1"/>
        <c:lblAlgn val="ctr"/>
        <c:lblOffset val="100"/>
        <c:noMultiLvlLbl val="0"/>
      </c:catAx>
      <c:valAx>
        <c:axId val="4924844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?,???,???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900"/>
            </a:pPr>
            <a:endParaRPr lang="he-IL"/>
          </a:p>
        </c:txPr>
        <c:crossAx val="51398144"/>
        <c:crosses val="autoZero"/>
        <c:crossBetween val="between"/>
      </c:valAx>
    </c:plotArea>
    <c:legend>
      <c:legendPos val="l"/>
      <c:layout>
        <c:manualLayout>
          <c:xMode val="edge"/>
          <c:yMode val="edge"/>
          <c:x val="0.31111111111111112"/>
          <c:y val="0.90393409157188764"/>
          <c:w val="0.46640704286964291"/>
          <c:h val="7.1761446485855918E-2"/>
        </c:manualLayout>
      </c:layout>
      <c:overlay val="0"/>
      <c:spPr>
        <a:solidFill>
          <a:schemeClr val="bg1"/>
        </a:solidFill>
        <a:ln>
          <a:solidFill>
            <a:schemeClr val="bg1">
              <a:lumMod val="75000"/>
            </a:schemeClr>
          </a:solidFill>
        </a:ln>
      </c:spPr>
      <c:txPr>
        <a:bodyPr/>
        <a:lstStyle/>
        <a:p>
          <a:pPr>
            <a:defRPr sz="800"/>
          </a:pPr>
          <a:endParaRPr lang="he-IL"/>
        </a:p>
      </c:txPr>
    </c:legend>
    <c:plotVisOnly val="1"/>
    <c:dispBlanksAs val="gap"/>
    <c:showDLblsOverMax val="0"/>
  </c:chart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he-IL" sz="1050"/>
              <a:t>שיעור</a:t>
            </a:r>
            <a:r>
              <a:rPr lang="he-IL" sz="1050" baseline="0"/>
              <a:t> בני 64-20, לפי קבוצת אוכלוסייה</a:t>
            </a:r>
            <a:endParaRPr lang="he-IL" sz="1050"/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2938976377952757"/>
          <c:y val="0.14399314668999824"/>
          <c:w val="0.84005468066491673"/>
          <c:h val="0.6599577136191365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'G2059'!$Z$11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</c:spPr>
          <c:invertIfNegative val="0"/>
          <c:cat>
            <c:strRef>
              <c:f>'G2059'!$AA$10:$AC$10</c:f>
              <c:strCache>
                <c:ptCount val="3"/>
                <c:pt idx="0">
                  <c:v>סה"כ יהודים ואחרים</c:v>
                </c:pt>
                <c:pt idx="1">
                  <c:v>חרדים</c:v>
                </c:pt>
                <c:pt idx="2">
                  <c:v>יהודים לא חרדים</c:v>
                </c:pt>
              </c:strCache>
            </c:strRef>
          </c:cat>
          <c:val>
            <c:numRef>
              <c:f>'G2059'!$AA$13:$AC$13</c:f>
              <c:numCache>
                <c:formatCode>?,???,???</c:formatCode>
                <c:ptCount val="3"/>
                <c:pt idx="0">
                  <c:v>53.957434970093196</c:v>
                </c:pt>
                <c:pt idx="1">
                  <c:v>39.681493684788578</c:v>
                </c:pt>
                <c:pt idx="2">
                  <c:v>56.295416936470239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67E-4D72-98CE-A1611F2D84B9}"/>
            </c:ext>
          </c:extLst>
        </c:ser>
        <c:ser>
          <c:idx val="1"/>
          <c:order val="1"/>
          <c:tx>
            <c:strRef>
              <c:f>'G2059'!$Z$15</c:f>
              <c:strCache>
                <c:ptCount val="1"/>
                <c:pt idx="0">
                  <c:v>2024</c:v>
                </c:pt>
              </c:strCache>
            </c:strRef>
          </c:tx>
          <c:invertIfNegative val="0"/>
          <c:cat>
            <c:strRef>
              <c:f>'G2059'!$AA$10:$AC$10</c:f>
              <c:strCache>
                <c:ptCount val="3"/>
                <c:pt idx="0">
                  <c:v>סה"כ יהודים ואחרים</c:v>
                </c:pt>
                <c:pt idx="1">
                  <c:v>חרדים</c:v>
                </c:pt>
                <c:pt idx="2">
                  <c:v>יהודים לא חרדים</c:v>
                </c:pt>
              </c:strCache>
            </c:strRef>
          </c:cat>
          <c:val>
            <c:numRef>
              <c:f>'G2059'!$AA$17:$AC$17</c:f>
              <c:numCache>
                <c:formatCode>?,???,???</c:formatCode>
                <c:ptCount val="3"/>
                <c:pt idx="0">
                  <c:v>50.745202673566197</c:v>
                </c:pt>
                <c:pt idx="1">
                  <c:v>40.987933634992459</c:v>
                </c:pt>
                <c:pt idx="2">
                  <c:v>52.868018638839658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67E-4D72-98CE-A1611F2D84B9}"/>
            </c:ext>
          </c:extLst>
        </c:ser>
        <c:ser>
          <c:idx val="2"/>
          <c:order val="2"/>
          <c:tx>
            <c:strRef>
              <c:f>'G2059'!$Z$19</c:f>
              <c:strCache>
                <c:ptCount val="1"/>
                <c:pt idx="0">
                  <c:v>2039</c:v>
                </c:pt>
              </c:strCache>
            </c:strRef>
          </c:tx>
          <c:spPr>
            <a:solidFill>
              <a:srgbClr val="993366"/>
            </a:solidFill>
          </c:spPr>
          <c:invertIfNegative val="0"/>
          <c:cat>
            <c:strRef>
              <c:f>'G2059'!$AA$10:$AC$10</c:f>
              <c:strCache>
                <c:ptCount val="3"/>
                <c:pt idx="0">
                  <c:v>סה"כ יהודים ואחרים</c:v>
                </c:pt>
                <c:pt idx="1">
                  <c:v>חרדים</c:v>
                </c:pt>
                <c:pt idx="2">
                  <c:v>יהודים לא חרדים</c:v>
                </c:pt>
              </c:strCache>
            </c:strRef>
          </c:cat>
          <c:val>
            <c:numRef>
              <c:f>'G2059'!$AA$21:$AC$21</c:f>
              <c:numCache>
                <c:formatCode>?,???,???</c:formatCode>
                <c:ptCount val="3"/>
                <c:pt idx="0">
                  <c:v>50.343568464730296</c:v>
                </c:pt>
                <c:pt idx="1">
                  <c:v>42.85969855539156</c:v>
                </c:pt>
                <c:pt idx="2">
                  <c:v>52.803752058339221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467E-4D72-98CE-A1611F2D84B9}"/>
            </c:ext>
          </c:extLst>
        </c:ser>
        <c:ser>
          <c:idx val="3"/>
          <c:order val="3"/>
          <c:tx>
            <c:strRef>
              <c:f>'G2059'!$Z$23</c:f>
              <c:strCache>
                <c:ptCount val="1"/>
                <c:pt idx="0">
                  <c:v>2059</c:v>
                </c:pt>
              </c:strCache>
            </c:strRef>
          </c:tx>
          <c:invertIfNegative val="0"/>
          <c:cat>
            <c:strRef>
              <c:f>'G2059'!$AA$10:$AC$10</c:f>
              <c:strCache>
                <c:ptCount val="3"/>
                <c:pt idx="0">
                  <c:v>סה"כ יהודים ואחרים</c:v>
                </c:pt>
                <c:pt idx="1">
                  <c:v>חרדים</c:v>
                </c:pt>
                <c:pt idx="2">
                  <c:v>יהודים לא חרדים</c:v>
                </c:pt>
              </c:strCache>
            </c:strRef>
          </c:cat>
          <c:val>
            <c:numRef>
              <c:f>'G2059'!$AA$25:$AC$25</c:f>
              <c:numCache>
                <c:formatCode>?,???,???</c:formatCode>
                <c:ptCount val="3"/>
                <c:pt idx="0">
                  <c:v>48.131978003666063</c:v>
                </c:pt>
                <c:pt idx="1">
                  <c:v>45.46615273428089</c:v>
                </c:pt>
                <c:pt idx="2">
                  <c:v>49.541459686664126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467E-4D72-98CE-A1611F2D84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441664"/>
        <c:axId val="43663936"/>
      </c:barChart>
      <c:catAx>
        <c:axId val="51441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25400">
            <a:solidFill>
              <a:srgbClr val="663300"/>
            </a:solidFill>
          </a:ln>
        </c:spPr>
        <c:txPr>
          <a:bodyPr/>
          <a:lstStyle/>
          <a:p>
            <a:pPr>
              <a:defRPr sz="900"/>
            </a:pPr>
            <a:endParaRPr lang="he-IL"/>
          </a:p>
        </c:txPr>
        <c:crossAx val="43663936"/>
        <c:crosses val="autoZero"/>
        <c:auto val="1"/>
        <c:lblAlgn val="ctr"/>
        <c:lblOffset val="100"/>
        <c:noMultiLvlLbl val="0"/>
      </c:catAx>
      <c:valAx>
        <c:axId val="4366393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?,???,???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900"/>
            </a:pPr>
            <a:endParaRPr lang="he-IL"/>
          </a:p>
        </c:txPr>
        <c:crossAx val="51441664"/>
        <c:crosses val="autoZero"/>
        <c:crossBetween val="between"/>
      </c:valAx>
    </c:plotArea>
    <c:legend>
      <c:legendPos val="l"/>
      <c:layout>
        <c:manualLayout>
          <c:xMode val="edge"/>
          <c:yMode val="edge"/>
          <c:x val="0.27777777777777923"/>
          <c:y val="0.89930446194225211"/>
          <c:w val="0.49140704286964354"/>
          <c:h val="6.250218722659702E-2"/>
        </c:manualLayout>
      </c:layout>
      <c:overlay val="0"/>
      <c:spPr>
        <a:solidFill>
          <a:schemeClr val="bg1"/>
        </a:solidFill>
        <a:ln>
          <a:solidFill>
            <a:schemeClr val="bg1">
              <a:lumMod val="75000"/>
            </a:schemeClr>
          </a:solidFill>
        </a:ln>
      </c:spPr>
      <c:txPr>
        <a:bodyPr/>
        <a:lstStyle/>
        <a:p>
          <a:pPr>
            <a:defRPr sz="800"/>
          </a:pPr>
          <a:endParaRPr lang="he-IL"/>
        </a:p>
      </c:txPr>
    </c:legend>
    <c:plotVisOnly val="1"/>
    <c:dispBlanksAs val="gap"/>
    <c:showDLblsOverMax val="0"/>
  </c:chart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he-IL" sz="1050"/>
              <a:t>שיעור</a:t>
            </a:r>
            <a:r>
              <a:rPr lang="he-IL" sz="1050" baseline="0"/>
              <a:t> בני 19-0, לפי קבוצת אוכלוסייה</a:t>
            </a:r>
            <a:endParaRPr lang="he-IL" sz="1050"/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2938976377952757"/>
          <c:y val="0.14399314668999824"/>
          <c:w val="0.84005468066491673"/>
          <c:h val="0.659957713619137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'G2059'!$Z$11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</c:spPr>
          <c:invertIfNegative val="0"/>
          <c:cat>
            <c:strRef>
              <c:f>'G2059'!$AA$10:$AB$10</c:f>
              <c:strCache>
                <c:ptCount val="2"/>
                <c:pt idx="0">
                  <c:v>סה"כ יהודים ואחרים</c:v>
                </c:pt>
                <c:pt idx="1">
                  <c:v>חרדים</c:v>
                </c:pt>
              </c:strCache>
            </c:strRef>
          </c:cat>
          <c:val>
            <c:numRef>
              <c:f>'G2059'!$AA$12:$AB$12</c:f>
              <c:numCache>
                <c:formatCode>?,???,???</c:formatCode>
                <c:ptCount val="2"/>
                <c:pt idx="0">
                  <c:v>33.464706882428402</c:v>
                </c:pt>
                <c:pt idx="1">
                  <c:v>57.704557935200441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6B1-475D-9902-93D33669543A}"/>
            </c:ext>
          </c:extLst>
        </c:ser>
        <c:ser>
          <c:idx val="1"/>
          <c:order val="1"/>
          <c:tx>
            <c:strRef>
              <c:f>'G2059'!$Z$15</c:f>
              <c:strCache>
                <c:ptCount val="1"/>
                <c:pt idx="0">
                  <c:v>2024</c:v>
                </c:pt>
              </c:strCache>
            </c:strRef>
          </c:tx>
          <c:invertIfNegative val="0"/>
          <c:cat>
            <c:strRef>
              <c:f>'G2059'!$AA$10:$AB$10</c:f>
              <c:strCache>
                <c:ptCount val="2"/>
                <c:pt idx="0">
                  <c:v>סה"כ יהודים ואחרים</c:v>
                </c:pt>
                <c:pt idx="1">
                  <c:v>חרדים</c:v>
                </c:pt>
              </c:strCache>
            </c:strRef>
          </c:cat>
          <c:val>
            <c:numRef>
              <c:f>'G2059'!$AA$16:$AB$16</c:f>
              <c:numCache>
                <c:formatCode>?,???,???</c:formatCode>
                <c:ptCount val="2"/>
                <c:pt idx="0">
                  <c:v>34.295493747304874</c:v>
                </c:pt>
                <c:pt idx="1">
                  <c:v>55.211161387631968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6B1-475D-9902-93D33669543A}"/>
            </c:ext>
          </c:extLst>
        </c:ser>
        <c:ser>
          <c:idx val="2"/>
          <c:order val="2"/>
          <c:tx>
            <c:strRef>
              <c:f>'G2059'!$Z$19</c:f>
              <c:strCache>
                <c:ptCount val="1"/>
                <c:pt idx="0">
                  <c:v>2039</c:v>
                </c:pt>
              </c:strCache>
            </c:strRef>
          </c:tx>
          <c:spPr>
            <a:solidFill>
              <a:srgbClr val="993366"/>
            </a:solidFill>
          </c:spPr>
          <c:invertIfNegative val="0"/>
          <c:cat>
            <c:strRef>
              <c:f>'G2059'!$AA$10:$AB$10</c:f>
              <c:strCache>
                <c:ptCount val="2"/>
                <c:pt idx="0">
                  <c:v>סה"כ יהודים ואחרים</c:v>
                </c:pt>
                <c:pt idx="1">
                  <c:v>חרדים</c:v>
                </c:pt>
              </c:strCache>
            </c:strRef>
          </c:cat>
          <c:val>
            <c:numRef>
              <c:f>'G2059'!$AA$20:$AB$20</c:f>
              <c:numCache>
                <c:formatCode>?,???,???</c:formatCode>
                <c:ptCount val="2"/>
                <c:pt idx="0">
                  <c:v>33.206085753803599</c:v>
                </c:pt>
                <c:pt idx="1">
                  <c:v>52.676774453240306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86B1-475D-9902-93D33669543A}"/>
            </c:ext>
          </c:extLst>
        </c:ser>
        <c:ser>
          <c:idx val="3"/>
          <c:order val="3"/>
          <c:tx>
            <c:strRef>
              <c:f>'G2059'!$Z$23</c:f>
              <c:strCache>
                <c:ptCount val="1"/>
                <c:pt idx="0">
                  <c:v>2059</c:v>
                </c:pt>
              </c:strCache>
            </c:strRef>
          </c:tx>
          <c:invertIfNegative val="0"/>
          <c:cat>
            <c:strRef>
              <c:f>'G2059'!$AA$10:$AB$10</c:f>
              <c:strCache>
                <c:ptCount val="2"/>
                <c:pt idx="0">
                  <c:v>סה"כ יהודים ואחרים</c:v>
                </c:pt>
                <c:pt idx="1">
                  <c:v>חרדים</c:v>
                </c:pt>
              </c:strCache>
            </c:strRef>
          </c:cat>
          <c:val>
            <c:numRef>
              <c:f>'G2059'!$AA$24:$AB$24</c:f>
              <c:numCache>
                <c:formatCode>?,???,???</c:formatCode>
                <c:ptCount val="2"/>
                <c:pt idx="0">
                  <c:v>34.457590401599731</c:v>
                </c:pt>
                <c:pt idx="1">
                  <c:v>48.357022404239942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86B1-475D-9902-93D3366954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443200"/>
        <c:axId val="43666240"/>
      </c:barChart>
      <c:catAx>
        <c:axId val="51443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25400">
            <a:solidFill>
              <a:srgbClr val="663300"/>
            </a:solidFill>
          </a:ln>
        </c:spPr>
        <c:txPr>
          <a:bodyPr/>
          <a:lstStyle/>
          <a:p>
            <a:pPr>
              <a:defRPr sz="900"/>
            </a:pPr>
            <a:endParaRPr lang="he-IL"/>
          </a:p>
        </c:txPr>
        <c:crossAx val="43666240"/>
        <c:crosses val="autoZero"/>
        <c:auto val="1"/>
        <c:lblAlgn val="ctr"/>
        <c:lblOffset val="100"/>
        <c:noMultiLvlLbl val="0"/>
      </c:catAx>
      <c:valAx>
        <c:axId val="4366624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?,???,???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900"/>
            </a:pPr>
            <a:endParaRPr lang="he-IL"/>
          </a:p>
        </c:txPr>
        <c:crossAx val="51443200"/>
        <c:crosses val="autoZero"/>
        <c:crossBetween val="between"/>
      </c:valAx>
    </c:plotArea>
    <c:legend>
      <c:legendPos val="l"/>
      <c:layout>
        <c:manualLayout>
          <c:xMode val="edge"/>
          <c:yMode val="edge"/>
          <c:x val="0.30000000000000032"/>
          <c:y val="0.90393409157188764"/>
          <c:w val="0.46640704286964302"/>
          <c:h val="7.6391076115485582E-2"/>
        </c:manualLayout>
      </c:layout>
      <c:overlay val="0"/>
      <c:spPr>
        <a:solidFill>
          <a:schemeClr val="bg1"/>
        </a:solidFill>
        <a:ln>
          <a:solidFill>
            <a:schemeClr val="bg1">
              <a:lumMod val="75000"/>
            </a:schemeClr>
          </a:solidFill>
        </a:ln>
      </c:spPr>
      <c:txPr>
        <a:bodyPr/>
        <a:lstStyle/>
        <a:p>
          <a:pPr>
            <a:defRPr sz="800"/>
          </a:pPr>
          <a:endParaRPr lang="he-IL"/>
        </a:p>
      </c:txPr>
    </c:legend>
    <c:plotVisOnly val="1"/>
    <c:dispBlanksAs val="gap"/>
    <c:showDLblsOverMax val="0"/>
  </c:chart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he-IL" sz="1050"/>
              <a:t>שיעור</a:t>
            </a:r>
            <a:r>
              <a:rPr lang="he-IL" sz="1050" baseline="0"/>
              <a:t> בני 64-20, לפי קבוצת אוכלוסייה</a:t>
            </a:r>
            <a:endParaRPr lang="he-IL" sz="1050"/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2938976377952757"/>
          <c:y val="0.14399314668999832"/>
          <c:w val="0.84005468066491673"/>
          <c:h val="0.659957713619137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'G2059'!$Z$11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</c:spPr>
          <c:invertIfNegative val="0"/>
          <c:cat>
            <c:strRef>
              <c:f>'G2059'!$AA$10:$AB$10</c:f>
              <c:strCache>
                <c:ptCount val="2"/>
                <c:pt idx="0">
                  <c:v>סה"כ יהודים ואחרים</c:v>
                </c:pt>
                <c:pt idx="1">
                  <c:v>חרדים</c:v>
                </c:pt>
              </c:strCache>
            </c:strRef>
          </c:cat>
          <c:val>
            <c:numRef>
              <c:f>'G2059'!$AA$13:$AB$13</c:f>
              <c:numCache>
                <c:formatCode>?,???,???</c:formatCode>
                <c:ptCount val="2"/>
                <c:pt idx="0">
                  <c:v>53.957434970093196</c:v>
                </c:pt>
                <c:pt idx="1">
                  <c:v>39.681493684788578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DD7-4CAD-8ABB-ED97D5F04391}"/>
            </c:ext>
          </c:extLst>
        </c:ser>
        <c:ser>
          <c:idx val="1"/>
          <c:order val="1"/>
          <c:tx>
            <c:strRef>
              <c:f>'G2059'!$Z$15</c:f>
              <c:strCache>
                <c:ptCount val="1"/>
                <c:pt idx="0">
                  <c:v>2024</c:v>
                </c:pt>
              </c:strCache>
            </c:strRef>
          </c:tx>
          <c:invertIfNegative val="0"/>
          <c:cat>
            <c:strRef>
              <c:f>'G2059'!$AA$10:$AB$10</c:f>
              <c:strCache>
                <c:ptCount val="2"/>
                <c:pt idx="0">
                  <c:v>סה"כ יהודים ואחרים</c:v>
                </c:pt>
                <c:pt idx="1">
                  <c:v>חרדים</c:v>
                </c:pt>
              </c:strCache>
            </c:strRef>
          </c:cat>
          <c:val>
            <c:numRef>
              <c:f>'G2059'!$AA$17:$AB$17</c:f>
              <c:numCache>
                <c:formatCode>?,???,???</c:formatCode>
                <c:ptCount val="2"/>
                <c:pt idx="0">
                  <c:v>50.745202673566197</c:v>
                </c:pt>
                <c:pt idx="1">
                  <c:v>40.987933634992459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DD7-4CAD-8ABB-ED97D5F04391}"/>
            </c:ext>
          </c:extLst>
        </c:ser>
        <c:ser>
          <c:idx val="2"/>
          <c:order val="2"/>
          <c:tx>
            <c:strRef>
              <c:f>'G2059'!$Z$19</c:f>
              <c:strCache>
                <c:ptCount val="1"/>
                <c:pt idx="0">
                  <c:v>2039</c:v>
                </c:pt>
              </c:strCache>
            </c:strRef>
          </c:tx>
          <c:spPr>
            <a:solidFill>
              <a:srgbClr val="993366"/>
            </a:solidFill>
          </c:spPr>
          <c:invertIfNegative val="0"/>
          <c:cat>
            <c:strRef>
              <c:f>'G2059'!$AA$10:$AB$10</c:f>
              <c:strCache>
                <c:ptCount val="2"/>
                <c:pt idx="0">
                  <c:v>סה"כ יהודים ואחרים</c:v>
                </c:pt>
                <c:pt idx="1">
                  <c:v>חרדים</c:v>
                </c:pt>
              </c:strCache>
            </c:strRef>
          </c:cat>
          <c:val>
            <c:numRef>
              <c:f>'G2059'!$AA$21:$AB$21</c:f>
              <c:numCache>
                <c:formatCode>?,???,???</c:formatCode>
                <c:ptCount val="2"/>
                <c:pt idx="0">
                  <c:v>50.343568464730296</c:v>
                </c:pt>
                <c:pt idx="1">
                  <c:v>42.85969855539156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8DD7-4CAD-8ABB-ED97D5F04391}"/>
            </c:ext>
          </c:extLst>
        </c:ser>
        <c:ser>
          <c:idx val="3"/>
          <c:order val="3"/>
          <c:tx>
            <c:strRef>
              <c:f>'G2059'!$Z$23</c:f>
              <c:strCache>
                <c:ptCount val="1"/>
                <c:pt idx="0">
                  <c:v>2059</c:v>
                </c:pt>
              </c:strCache>
            </c:strRef>
          </c:tx>
          <c:invertIfNegative val="0"/>
          <c:cat>
            <c:strRef>
              <c:f>'G2059'!$AA$10:$AB$10</c:f>
              <c:strCache>
                <c:ptCount val="2"/>
                <c:pt idx="0">
                  <c:v>סה"כ יהודים ואחרים</c:v>
                </c:pt>
                <c:pt idx="1">
                  <c:v>חרדים</c:v>
                </c:pt>
              </c:strCache>
            </c:strRef>
          </c:cat>
          <c:val>
            <c:numRef>
              <c:f>'G2059'!$AA$25:$AB$25</c:f>
              <c:numCache>
                <c:formatCode>?,???,???</c:formatCode>
                <c:ptCount val="2"/>
                <c:pt idx="0">
                  <c:v>48.131978003666063</c:v>
                </c:pt>
                <c:pt idx="1">
                  <c:v>45.46615273428089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8DD7-4CAD-8ABB-ED97D5F043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445248"/>
        <c:axId val="43668544"/>
      </c:barChart>
      <c:catAx>
        <c:axId val="51445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25400">
            <a:solidFill>
              <a:srgbClr val="663300"/>
            </a:solidFill>
          </a:ln>
        </c:spPr>
        <c:txPr>
          <a:bodyPr/>
          <a:lstStyle/>
          <a:p>
            <a:pPr>
              <a:defRPr sz="900"/>
            </a:pPr>
            <a:endParaRPr lang="he-IL"/>
          </a:p>
        </c:txPr>
        <c:crossAx val="43668544"/>
        <c:crosses val="autoZero"/>
        <c:auto val="1"/>
        <c:lblAlgn val="ctr"/>
        <c:lblOffset val="100"/>
        <c:noMultiLvlLbl val="0"/>
      </c:catAx>
      <c:valAx>
        <c:axId val="4366854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?,???,???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900"/>
            </a:pPr>
            <a:endParaRPr lang="he-IL"/>
          </a:p>
        </c:txPr>
        <c:crossAx val="51445248"/>
        <c:crosses val="autoZero"/>
        <c:crossBetween val="between"/>
      </c:valAx>
    </c:plotArea>
    <c:legend>
      <c:legendPos val="l"/>
      <c:layout>
        <c:manualLayout>
          <c:xMode val="edge"/>
          <c:yMode val="edge"/>
          <c:x val="0.2777777777777794"/>
          <c:y val="0.89930446194225167"/>
          <c:w val="0.49140704286964376"/>
          <c:h val="6.2502187226597034E-2"/>
        </c:manualLayout>
      </c:layout>
      <c:overlay val="0"/>
      <c:spPr>
        <a:solidFill>
          <a:schemeClr val="bg1"/>
        </a:solidFill>
        <a:ln>
          <a:solidFill>
            <a:schemeClr val="bg1">
              <a:lumMod val="75000"/>
            </a:schemeClr>
          </a:solidFill>
        </a:ln>
      </c:spPr>
      <c:txPr>
        <a:bodyPr/>
        <a:lstStyle/>
        <a:p>
          <a:pPr>
            <a:defRPr sz="800"/>
          </a:pPr>
          <a:endParaRPr lang="he-IL"/>
        </a:p>
      </c:txPr>
    </c:legend>
    <c:plotVisOnly val="1"/>
    <c:dispBlanksAs val="gap"/>
    <c:showDLblsOverMax val="0"/>
  </c:chart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57150</xdr:colOff>
      <xdr:row>29</xdr:row>
      <xdr:rowOff>180975</xdr:rowOff>
    </xdr:from>
    <xdr:to>
      <xdr:col>31</xdr:col>
      <xdr:colOff>295275</xdr:colOff>
      <xdr:row>44</xdr:row>
      <xdr:rowOff>66675</xdr:rowOff>
    </xdr:to>
    <xdr:graphicFrame macro="">
      <xdr:nvGraphicFramePr>
        <xdr:cNvPr id="2" name="תרשים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25</xdr:col>
      <xdr:colOff>0</xdr:colOff>
      <xdr:row>45</xdr:row>
      <xdr:rowOff>0</xdr:rowOff>
    </xdr:from>
    <xdr:to>
      <xdr:col>31</xdr:col>
      <xdr:colOff>238125</xdr:colOff>
      <xdr:row>59</xdr:row>
      <xdr:rowOff>114300</xdr:rowOff>
    </xdr:to>
    <xdr:graphicFrame macro="">
      <xdr:nvGraphicFramePr>
        <xdr:cNvPr id="3" name="תרשים 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31</xdr:col>
      <xdr:colOff>476250</xdr:colOff>
      <xdr:row>29</xdr:row>
      <xdr:rowOff>85725</xdr:rowOff>
    </xdr:from>
    <xdr:to>
      <xdr:col>38</xdr:col>
      <xdr:colOff>247650</xdr:colOff>
      <xdr:row>43</xdr:row>
      <xdr:rowOff>161925</xdr:rowOff>
    </xdr:to>
    <xdr:graphicFrame macro="">
      <xdr:nvGraphicFramePr>
        <xdr:cNvPr id="4" name="תרשים 3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31</xdr:col>
      <xdr:colOff>514350</xdr:colOff>
      <xdr:row>45</xdr:row>
      <xdr:rowOff>38100</xdr:rowOff>
    </xdr:from>
    <xdr:to>
      <xdr:col>38</xdr:col>
      <xdr:colOff>285750</xdr:colOff>
      <xdr:row>59</xdr:row>
      <xdr:rowOff>152400</xdr:rowOff>
    </xdr:to>
    <xdr:graphicFrame macro="">
      <xdr:nvGraphicFramePr>
        <xdr:cNvPr id="5" name="תרשים 4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rr1/Downloads/A01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0119"/>
      <sheetName val="Sheet1"/>
      <sheetName val="Sheet2"/>
    </sheetNames>
    <sheetDataSet>
      <sheetData sheetId="0"/>
      <sheetData sheetId="1">
        <row r="2">
          <cell r="L2" t="str">
            <v>חרדים</v>
          </cell>
          <cell r="M2" t="str">
            <v>יהודים לא חרדים</v>
          </cell>
          <cell r="N2" t="str">
            <v>ערבים</v>
          </cell>
        </row>
        <row r="3">
          <cell r="K3">
            <v>2064</v>
          </cell>
          <cell r="L3">
            <v>6236615</v>
          </cell>
          <cell r="M3">
            <v>9605314</v>
          </cell>
          <cell r="N3">
            <v>3803325.8317000009</v>
          </cell>
        </row>
        <row r="4">
          <cell r="K4">
            <v>2059</v>
          </cell>
          <cell r="L4">
            <v>5263932.3907999992</v>
          </cell>
          <cell r="M4">
            <v>9285202.1850000024</v>
          </cell>
          <cell r="N4">
            <v>3607131.4550999999</v>
          </cell>
        </row>
        <row r="5">
          <cell r="K5">
            <v>2054</v>
          </cell>
          <cell r="L5">
            <v>4414662</v>
          </cell>
          <cell r="M5">
            <v>8930131</v>
          </cell>
          <cell r="N5">
            <v>3401207.1382999998</v>
          </cell>
        </row>
        <row r="6">
          <cell r="K6">
            <v>2049</v>
          </cell>
          <cell r="L6">
            <v>3682361.6521000001</v>
          </cell>
          <cell r="M6">
            <v>8539402.2809999976</v>
          </cell>
          <cell r="N6">
            <v>3191891.5983999991</v>
          </cell>
        </row>
        <row r="7">
          <cell r="K7">
            <v>2044</v>
          </cell>
          <cell r="L7">
            <v>3058714</v>
          </cell>
          <cell r="M7">
            <v>8121334</v>
          </cell>
          <cell r="N7">
            <v>2982496.7969</v>
          </cell>
        </row>
        <row r="8">
          <cell r="K8">
            <v>2039</v>
          </cell>
          <cell r="L8">
            <v>2531874.3574000001</v>
          </cell>
          <cell r="M8">
            <v>7691212.1619999995</v>
          </cell>
          <cell r="N8">
            <v>2774163.5567699983</v>
          </cell>
        </row>
        <row r="9">
          <cell r="K9">
            <v>2034</v>
          </cell>
          <cell r="L9">
            <v>2088432</v>
          </cell>
          <cell r="M9">
            <v>7276165</v>
          </cell>
          <cell r="N9">
            <v>2562293.3776999996</v>
          </cell>
        </row>
        <row r="10">
          <cell r="K10">
            <v>2029</v>
          </cell>
          <cell r="L10">
            <v>1713043.4255700004</v>
          </cell>
          <cell r="M10">
            <v>6880754.0857999995</v>
          </cell>
          <cell r="N10">
            <v>2344225.2086900016</v>
          </cell>
        </row>
        <row r="11">
          <cell r="K11">
            <v>2024</v>
          </cell>
          <cell r="L11">
            <v>1713043</v>
          </cell>
          <cell r="M11">
            <v>6488980</v>
          </cell>
          <cell r="N11">
            <v>2124460.52293</v>
          </cell>
        </row>
        <row r="12">
          <cell r="K12">
            <v>2019</v>
          </cell>
          <cell r="L12">
            <v>1125892.3609860006</v>
          </cell>
          <cell r="M12">
            <v>6085847.7442999976</v>
          </cell>
          <cell r="N12">
            <v>1914161.6586599993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C214"/>
  <sheetViews>
    <sheetView showGridLines="0" rightToLeft="1" topLeftCell="H1" zoomScaleNormal="100" zoomScaleSheetLayoutView="100" workbookViewId="0">
      <selection activeCell="O53" sqref="O53"/>
    </sheetView>
  </sheetViews>
  <sheetFormatPr defaultRowHeight="14.25"/>
  <cols>
    <col min="1" max="1" width="5.125" style="5" customWidth="1"/>
    <col min="2" max="2" width="5.125" style="6" customWidth="1"/>
    <col min="3" max="3" width="8.625" customWidth="1"/>
    <col min="4" max="4" width="4.125" customWidth="1"/>
    <col min="5" max="5" width="8.625" customWidth="1"/>
    <col min="6" max="6" width="4.125" customWidth="1"/>
    <col min="7" max="7" width="8.625" customWidth="1"/>
    <col min="8" max="8" width="4.125" customWidth="1"/>
    <col min="9" max="9" width="8.625" customWidth="1"/>
    <col min="10" max="10" width="4.125" customWidth="1"/>
    <col min="11" max="11" width="8.625" customWidth="1"/>
    <col min="12" max="12" width="4.125" customWidth="1"/>
    <col min="13" max="14" width="3.625" customWidth="1"/>
    <col min="15" max="25" width="6.625" style="55" customWidth="1"/>
    <col min="27" max="27" width="11.875" customWidth="1"/>
  </cols>
  <sheetData>
    <row r="1" spans="1:29" ht="15" customHeight="1">
      <c r="A1" s="1"/>
      <c r="B1" s="2"/>
      <c r="C1" s="3"/>
      <c r="D1" s="4"/>
      <c r="E1" s="3"/>
      <c r="F1" s="4"/>
      <c r="G1" s="3"/>
      <c r="H1" s="4"/>
      <c r="I1" s="3"/>
      <c r="J1" s="4"/>
      <c r="K1" s="3"/>
      <c r="L1" s="4"/>
    </row>
    <row r="2" spans="1:29" ht="12.75" customHeight="1">
      <c r="A2" s="107" t="s">
        <v>27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</row>
    <row r="3" spans="1:29" ht="9.9499999999999993" customHeight="1" thickBot="1"/>
    <row r="4" spans="1:29" ht="12.75" customHeight="1" thickBot="1">
      <c r="A4" s="108" t="s">
        <v>0</v>
      </c>
      <c r="B4" s="111" t="s">
        <v>1</v>
      </c>
      <c r="C4" s="114" t="s">
        <v>2</v>
      </c>
      <c r="D4" s="7"/>
      <c r="E4" s="114" t="s">
        <v>3</v>
      </c>
      <c r="F4" s="117"/>
      <c r="G4" s="117"/>
      <c r="H4" s="117"/>
      <c r="I4" s="117"/>
      <c r="J4" s="117"/>
      <c r="K4" s="117"/>
      <c r="L4" s="117"/>
      <c r="M4" s="8"/>
      <c r="N4" s="8"/>
      <c r="O4" s="56"/>
    </row>
    <row r="5" spans="1:29" ht="12.75" customHeight="1">
      <c r="A5" s="109"/>
      <c r="B5" s="112"/>
      <c r="C5" s="115"/>
      <c r="D5" s="9"/>
      <c r="E5" s="118" t="s">
        <v>4</v>
      </c>
      <c r="F5" s="119"/>
      <c r="G5" s="119"/>
      <c r="H5" s="119"/>
      <c r="I5" s="119"/>
      <c r="J5" s="120"/>
      <c r="K5" s="121" t="s">
        <v>5</v>
      </c>
      <c r="L5" s="10"/>
      <c r="M5" s="8"/>
      <c r="N5" s="95"/>
      <c r="O5" s="95"/>
      <c r="P5" s="96" t="s">
        <v>2</v>
      </c>
      <c r="Q5" s="57"/>
      <c r="R5" s="96" t="s">
        <v>3</v>
      </c>
      <c r="S5" s="99"/>
      <c r="T5" s="99"/>
      <c r="U5" s="99"/>
      <c r="V5" s="99"/>
      <c r="W5" s="99"/>
      <c r="X5" s="99"/>
      <c r="Y5" s="99"/>
    </row>
    <row r="6" spans="1:29" ht="25.5" customHeight="1" thickBot="1">
      <c r="A6" s="110"/>
      <c r="B6" s="113"/>
      <c r="C6" s="116"/>
      <c r="D6" s="11" t="s">
        <v>6</v>
      </c>
      <c r="E6" s="12" t="s">
        <v>7</v>
      </c>
      <c r="F6" s="13" t="s">
        <v>6</v>
      </c>
      <c r="G6" s="14" t="s">
        <v>8</v>
      </c>
      <c r="H6" s="13" t="s">
        <v>6</v>
      </c>
      <c r="I6" s="14" t="s">
        <v>9</v>
      </c>
      <c r="J6" s="13" t="s">
        <v>6</v>
      </c>
      <c r="K6" s="122"/>
      <c r="L6" s="15" t="s">
        <v>6</v>
      </c>
      <c r="M6" s="16"/>
      <c r="N6" s="16"/>
      <c r="O6" s="58"/>
      <c r="P6" s="97"/>
      <c r="Q6" s="59"/>
      <c r="R6" s="100" t="s">
        <v>4</v>
      </c>
      <c r="S6" s="101"/>
      <c r="T6" s="101"/>
      <c r="U6" s="101"/>
      <c r="V6" s="101"/>
      <c r="W6" s="102"/>
      <c r="X6" s="103" t="s">
        <v>5</v>
      </c>
      <c r="Y6" s="60"/>
    </row>
    <row r="7" spans="1:29" ht="15" customHeight="1" thickBot="1">
      <c r="A7" s="105" t="s">
        <v>10</v>
      </c>
      <c r="B7" s="17" t="s">
        <v>11</v>
      </c>
      <c r="C7" s="18">
        <v>8183400</v>
      </c>
      <c r="D7" s="19">
        <v>100</v>
      </c>
      <c r="E7" s="18">
        <v>6470100</v>
      </c>
      <c r="F7" s="19">
        <v>100</v>
      </c>
      <c r="G7" s="20">
        <v>910500</v>
      </c>
      <c r="H7" s="19">
        <v>100</v>
      </c>
      <c r="I7" s="20">
        <v>5559600</v>
      </c>
      <c r="J7" s="19">
        <v>100</v>
      </c>
      <c r="K7" s="20">
        <v>1713300</v>
      </c>
      <c r="L7" s="21">
        <v>100</v>
      </c>
      <c r="P7" s="98"/>
      <c r="Q7" s="61" t="s">
        <v>6</v>
      </c>
      <c r="R7" s="62" t="s">
        <v>7</v>
      </c>
      <c r="S7" s="63" t="s">
        <v>6</v>
      </c>
      <c r="T7" s="64" t="s">
        <v>8</v>
      </c>
      <c r="U7" s="63" t="s">
        <v>6</v>
      </c>
      <c r="V7" s="64" t="s">
        <v>9</v>
      </c>
      <c r="W7" s="63" t="s">
        <v>6</v>
      </c>
      <c r="X7" s="104"/>
      <c r="Y7" s="65" t="s">
        <v>6</v>
      </c>
    </row>
    <row r="8" spans="1:29" ht="15" customHeight="1">
      <c r="A8" s="106"/>
      <c r="B8" s="22" t="s">
        <v>12</v>
      </c>
      <c r="C8" s="23">
        <v>835600</v>
      </c>
      <c r="D8" s="24">
        <v>10.21091477869834</v>
      </c>
      <c r="E8" s="25">
        <v>636600</v>
      </c>
      <c r="F8" s="24">
        <v>9.8391060416376863</v>
      </c>
      <c r="G8" s="23">
        <v>165900</v>
      </c>
      <c r="H8" s="24">
        <v>18.220757825370676</v>
      </c>
      <c r="I8" s="23">
        <v>470700</v>
      </c>
      <c r="J8" s="24">
        <v>8.4664364342758471</v>
      </c>
      <c r="K8" s="23">
        <v>199100</v>
      </c>
      <c r="L8" s="26">
        <v>11.620848654643085</v>
      </c>
      <c r="O8" s="55" t="s">
        <v>28</v>
      </c>
      <c r="P8" s="66">
        <f t="shared" ref="P8:Q8" si="0">SUM(C8:C11)</f>
        <v>2943000</v>
      </c>
      <c r="Q8" s="66">
        <f t="shared" si="0"/>
        <v>35.963047144218784</v>
      </c>
      <c r="R8" s="66">
        <f>SUM(E8:E11)</f>
        <v>2165200</v>
      </c>
      <c r="S8" s="66">
        <f>SUM(F8:F11)</f>
        <v>33.464706882428402</v>
      </c>
      <c r="T8" s="66">
        <f t="shared" ref="T8:W8" si="1">SUM(G8:G11)</f>
        <v>525400</v>
      </c>
      <c r="U8" s="66">
        <f t="shared" si="1"/>
        <v>57.704557935200441</v>
      </c>
      <c r="V8" s="66">
        <f>SUM(I8:I11)</f>
        <v>1639800</v>
      </c>
      <c r="W8" s="66">
        <f t="shared" si="1"/>
        <v>29.494927692639763</v>
      </c>
      <c r="X8" s="66">
        <f>SUM(K8:K11)</f>
        <v>778000</v>
      </c>
      <c r="Y8" s="66">
        <f t="shared" ref="Y8" si="2">SUM(L8:L11)</f>
        <v>45.409443763497343</v>
      </c>
    </row>
    <row r="9" spans="1:29" ht="15" customHeight="1">
      <c r="A9" s="106"/>
      <c r="B9" s="22" t="s">
        <v>13</v>
      </c>
      <c r="C9" s="23">
        <v>762200</v>
      </c>
      <c r="D9" s="24">
        <v>9.313977075543173</v>
      </c>
      <c r="E9" s="25">
        <v>571000</v>
      </c>
      <c r="F9" s="24">
        <v>8.8252113568569275</v>
      </c>
      <c r="G9" s="23">
        <v>137200</v>
      </c>
      <c r="H9" s="24">
        <v>15.068643602416254</v>
      </c>
      <c r="I9" s="23">
        <v>433800</v>
      </c>
      <c r="J9" s="24">
        <v>7.8027196201165552</v>
      </c>
      <c r="K9" s="23">
        <v>191200</v>
      </c>
      <c r="L9" s="26">
        <v>11.159750189692407</v>
      </c>
      <c r="O9" s="55" t="s">
        <v>29</v>
      </c>
      <c r="P9" s="66">
        <f t="shared" ref="P9:Q9" si="3">SUM(C12:C16)</f>
        <v>4353500</v>
      </c>
      <c r="Q9" s="66">
        <f t="shared" si="3"/>
        <v>53.199159273651532</v>
      </c>
      <c r="R9" s="66">
        <f>SUM(E12:E16)</f>
        <v>3491100</v>
      </c>
      <c r="S9" s="66">
        <f t="shared" ref="S9:W9" si="4">SUM(F12:F16)</f>
        <v>53.957434970093196</v>
      </c>
      <c r="T9" s="66">
        <f t="shared" si="4"/>
        <v>361300</v>
      </c>
      <c r="U9" s="66">
        <f t="shared" si="4"/>
        <v>39.681493684788578</v>
      </c>
      <c r="V9" s="66">
        <f t="shared" si="4"/>
        <v>3129800</v>
      </c>
      <c r="W9" s="66">
        <f t="shared" si="4"/>
        <v>56.295416936470239</v>
      </c>
      <c r="X9" s="66">
        <f>SUM(K12:K16)</f>
        <v>862100</v>
      </c>
      <c r="Y9" s="66">
        <f t="shared" ref="Y9" si="5">SUM(L12:L16)</f>
        <v>50.318099573921671</v>
      </c>
    </row>
    <row r="10" spans="1:29" ht="15" customHeight="1">
      <c r="A10" s="106"/>
      <c r="B10" s="22" t="s">
        <v>14</v>
      </c>
      <c r="C10" s="23">
        <v>706900</v>
      </c>
      <c r="D10" s="24">
        <v>8.6382188332477945</v>
      </c>
      <c r="E10" s="25">
        <v>503600</v>
      </c>
      <c r="F10" s="24">
        <v>7.7834963910913286</v>
      </c>
      <c r="G10" s="23">
        <v>127400</v>
      </c>
      <c r="H10" s="24">
        <v>13.992311916529379</v>
      </c>
      <c r="I10" s="23">
        <v>376200</v>
      </c>
      <c r="J10" s="24">
        <v>6.7666738614288802</v>
      </c>
      <c r="K10" s="23">
        <v>203400</v>
      </c>
      <c r="L10" s="26">
        <v>11.871826300122571</v>
      </c>
      <c r="O10" s="55" t="s">
        <v>30</v>
      </c>
      <c r="P10" s="66">
        <f t="shared" ref="P10:Q10" si="6">C17+C18</f>
        <v>887000</v>
      </c>
      <c r="Q10" s="66">
        <f t="shared" si="6"/>
        <v>10.839015568101278</v>
      </c>
      <c r="R10" s="66">
        <f>E17+E18</f>
        <v>813900</v>
      </c>
      <c r="S10" s="66">
        <f t="shared" ref="S10:W10" si="7">F17+F18</f>
        <v>12.579403718644226</v>
      </c>
      <c r="T10" s="66">
        <f t="shared" si="7"/>
        <v>24000</v>
      </c>
      <c r="U10" s="66">
        <f t="shared" si="7"/>
        <v>2.6359143327841847</v>
      </c>
      <c r="V10" s="66">
        <f t="shared" si="7"/>
        <v>789900</v>
      </c>
      <c r="W10" s="66">
        <f t="shared" si="7"/>
        <v>14.207856680336715</v>
      </c>
      <c r="X10" s="66">
        <f>K17+K18</f>
        <v>73200</v>
      </c>
      <c r="Y10" s="66">
        <f t="shared" ref="Y10" si="8">L17+L18</f>
        <v>4.2724566625809839</v>
      </c>
      <c r="Z10" s="67"/>
      <c r="AA10" s="68" t="s">
        <v>31</v>
      </c>
      <c r="AB10" s="68" t="s">
        <v>8</v>
      </c>
      <c r="AC10" s="68" t="s">
        <v>32</v>
      </c>
    </row>
    <row r="11" spans="1:29" ht="15" customHeight="1">
      <c r="A11" s="106"/>
      <c r="B11" s="22" t="s">
        <v>15</v>
      </c>
      <c r="C11" s="23">
        <v>638300</v>
      </c>
      <c r="D11" s="24">
        <v>7.7999364567294771</v>
      </c>
      <c r="E11" s="25">
        <v>454000</v>
      </c>
      <c r="F11" s="24">
        <v>7.0168930928424604</v>
      </c>
      <c r="G11" s="23">
        <v>94900</v>
      </c>
      <c r="H11" s="24">
        <v>10.422844590884131</v>
      </c>
      <c r="I11" s="23">
        <v>359100</v>
      </c>
      <c r="J11" s="24">
        <v>6.4590977768184761</v>
      </c>
      <c r="K11" s="23">
        <v>184300</v>
      </c>
      <c r="L11" s="26">
        <v>10.757018619039281</v>
      </c>
      <c r="Z11" s="67">
        <v>2014</v>
      </c>
      <c r="AA11" s="68"/>
      <c r="AB11" s="68"/>
      <c r="AC11" s="68"/>
    </row>
    <row r="12" spans="1:29" ht="15" customHeight="1">
      <c r="A12" s="106"/>
      <c r="B12" s="22" t="s">
        <v>16</v>
      </c>
      <c r="C12" s="23">
        <v>595200</v>
      </c>
      <c r="D12" s="24">
        <v>7.2732605029694248</v>
      </c>
      <c r="E12" s="25">
        <v>435500</v>
      </c>
      <c r="F12" s="24">
        <v>6.7309624271649593</v>
      </c>
      <c r="G12" s="23">
        <v>81900</v>
      </c>
      <c r="H12" s="24">
        <v>8.9950576606260295</v>
      </c>
      <c r="I12" s="23">
        <v>353600</v>
      </c>
      <c r="J12" s="24">
        <v>6.3601697963882291</v>
      </c>
      <c r="K12" s="23">
        <v>159700</v>
      </c>
      <c r="L12" s="26">
        <v>9.3211930193194412</v>
      </c>
      <c r="Z12" s="67" t="s">
        <v>28</v>
      </c>
      <c r="AA12" s="69">
        <f>S8</f>
        <v>33.464706882428402</v>
      </c>
      <c r="AB12" s="69">
        <f>U8</f>
        <v>57.704557935200441</v>
      </c>
      <c r="AC12" s="69">
        <f>W8</f>
        <v>29.494927692639763</v>
      </c>
    </row>
    <row r="13" spans="1:29" ht="15" customHeight="1">
      <c r="A13" s="106"/>
      <c r="B13" s="22" t="s">
        <v>17</v>
      </c>
      <c r="C13" s="23">
        <v>1144500</v>
      </c>
      <c r="D13" s="24">
        <v>13.98562944497397</v>
      </c>
      <c r="E13" s="25">
        <v>908000</v>
      </c>
      <c r="F13" s="24">
        <v>14.033786185684921</v>
      </c>
      <c r="G13" s="23">
        <v>117900</v>
      </c>
      <c r="H13" s="24">
        <v>12.948929159802308</v>
      </c>
      <c r="I13" s="23">
        <v>790100</v>
      </c>
      <c r="J13" s="24">
        <v>14.21145406144327</v>
      </c>
      <c r="K13" s="23">
        <v>236400</v>
      </c>
      <c r="L13" s="26">
        <v>13.797933811941867</v>
      </c>
      <c r="Z13" s="67" t="s">
        <v>29</v>
      </c>
      <c r="AA13" s="69">
        <f t="shared" ref="AA13:AA14" si="9">S9</f>
        <v>53.957434970093196</v>
      </c>
      <c r="AB13" s="69">
        <f t="shared" ref="AB13:AB14" si="10">U9</f>
        <v>39.681493684788578</v>
      </c>
      <c r="AC13" s="69">
        <f t="shared" ref="AC13:AC14" si="11">W9</f>
        <v>56.295416936470239</v>
      </c>
    </row>
    <row r="14" spans="1:29" ht="15" customHeight="1">
      <c r="A14" s="106"/>
      <c r="B14" s="22" t="s">
        <v>18</v>
      </c>
      <c r="C14" s="23">
        <v>1053300</v>
      </c>
      <c r="D14" s="24">
        <v>12.871178238873817</v>
      </c>
      <c r="E14" s="25">
        <v>839300</v>
      </c>
      <c r="F14" s="24">
        <v>12.971978794763604</v>
      </c>
      <c r="G14" s="23">
        <v>76200</v>
      </c>
      <c r="H14" s="24">
        <v>8.3690280065897866</v>
      </c>
      <c r="I14" s="23">
        <v>763100</v>
      </c>
      <c r="J14" s="24">
        <v>13.725807612058421</v>
      </c>
      <c r="K14" s="23">
        <v>213900</v>
      </c>
      <c r="L14" s="26">
        <v>12.484678690246891</v>
      </c>
      <c r="Z14" s="67" t="s">
        <v>30</v>
      </c>
      <c r="AA14" s="69">
        <f t="shared" si="9"/>
        <v>12.579403718644226</v>
      </c>
      <c r="AB14" s="69">
        <f t="shared" si="10"/>
        <v>2.6359143327841847</v>
      </c>
      <c r="AC14" s="69">
        <f t="shared" si="11"/>
        <v>14.207856680336715</v>
      </c>
    </row>
    <row r="15" spans="1:29" ht="15" customHeight="1">
      <c r="A15" s="106"/>
      <c r="B15" s="22" t="s">
        <v>19</v>
      </c>
      <c r="C15" s="23">
        <v>820100</v>
      </c>
      <c r="D15" s="24">
        <v>10.021506953100179</v>
      </c>
      <c r="E15" s="25">
        <v>660100</v>
      </c>
      <c r="F15" s="24">
        <v>10.202315265606405</v>
      </c>
      <c r="G15" s="23">
        <v>48800</v>
      </c>
      <c r="H15" s="24">
        <v>5.3596924766611753</v>
      </c>
      <c r="I15" s="23">
        <v>611300</v>
      </c>
      <c r="J15" s="24">
        <v>10.995395352183611</v>
      </c>
      <c r="K15" s="23">
        <v>160000</v>
      </c>
      <c r="L15" s="26">
        <v>9.3387030876087067</v>
      </c>
      <c r="Z15" s="67">
        <v>2024</v>
      </c>
      <c r="AA15" s="68"/>
      <c r="AB15" s="68"/>
      <c r="AC15" s="68"/>
    </row>
    <row r="16" spans="1:29" ht="15" customHeight="1">
      <c r="A16" s="106"/>
      <c r="B16" s="22" t="s">
        <v>20</v>
      </c>
      <c r="C16" s="23">
        <v>740400</v>
      </c>
      <c r="D16" s="24">
        <v>9.0475841337341443</v>
      </c>
      <c r="E16" s="25">
        <v>648200</v>
      </c>
      <c r="F16" s="24">
        <v>10.018392296873309</v>
      </c>
      <c r="G16" s="23">
        <v>36500</v>
      </c>
      <c r="H16" s="24">
        <v>4.0087863811092808</v>
      </c>
      <c r="I16" s="23">
        <v>611700</v>
      </c>
      <c r="J16" s="24">
        <v>11.002590114396719</v>
      </c>
      <c r="K16" s="23">
        <v>92100</v>
      </c>
      <c r="L16" s="26">
        <v>5.3755909648047631</v>
      </c>
      <c r="Z16" s="67" t="s">
        <v>28</v>
      </c>
      <c r="AA16" s="69">
        <f>S20</f>
        <v>34.295493747304874</v>
      </c>
      <c r="AB16" s="69">
        <f>U20</f>
        <v>55.211161387631968</v>
      </c>
      <c r="AC16" s="69">
        <f>W20</f>
        <v>29.745028548926953</v>
      </c>
    </row>
    <row r="17" spans="1:29" ht="15" customHeight="1">
      <c r="A17" s="106"/>
      <c r="B17" s="22" t="s">
        <v>21</v>
      </c>
      <c r="C17" s="23">
        <v>485900</v>
      </c>
      <c r="D17" s="24">
        <v>5.9376298360094832</v>
      </c>
      <c r="E17" s="25">
        <v>438600</v>
      </c>
      <c r="F17" s="24">
        <v>6.7788751333055135</v>
      </c>
      <c r="G17" s="23">
        <v>15500</v>
      </c>
      <c r="H17" s="24">
        <v>1.7023613399231192</v>
      </c>
      <c r="I17" s="23">
        <v>423100</v>
      </c>
      <c r="J17" s="24">
        <v>7.6102597309158924</v>
      </c>
      <c r="K17" s="23">
        <v>47300</v>
      </c>
      <c r="L17" s="26">
        <v>2.7607541002743243</v>
      </c>
      <c r="Z17" s="67" t="s">
        <v>29</v>
      </c>
      <c r="AA17" s="69">
        <f t="shared" ref="AA17:AA18" si="12">S21</f>
        <v>50.745202673566197</v>
      </c>
      <c r="AB17" s="69">
        <f t="shared" ref="AB17:AB18" si="13">U21</f>
        <v>40.987933634992459</v>
      </c>
      <c r="AC17" s="69">
        <f t="shared" ref="AC17:AC18" si="14">W21</f>
        <v>52.868018638839658</v>
      </c>
    </row>
    <row r="18" spans="1:29" ht="15" customHeight="1">
      <c r="A18" s="106"/>
      <c r="B18" s="22" t="s">
        <v>22</v>
      </c>
      <c r="C18" s="23">
        <v>401100</v>
      </c>
      <c r="D18" s="24">
        <v>4.9013857320917955</v>
      </c>
      <c r="E18" s="25">
        <v>375300</v>
      </c>
      <c r="F18" s="24">
        <v>5.8005285853387125</v>
      </c>
      <c r="G18" s="23">
        <v>8500</v>
      </c>
      <c r="H18" s="24">
        <v>0.9335529928610653</v>
      </c>
      <c r="I18" s="23">
        <v>366800</v>
      </c>
      <c r="J18" s="24">
        <v>6.5975969494208222</v>
      </c>
      <c r="K18" s="23">
        <v>25900</v>
      </c>
      <c r="L18" s="26">
        <v>1.5117025623066596</v>
      </c>
      <c r="Z18" s="67" t="s">
        <v>30</v>
      </c>
      <c r="AA18" s="69">
        <f t="shared" si="12"/>
        <v>14.95660845191893</v>
      </c>
      <c r="AB18" s="69">
        <f t="shared" si="13"/>
        <v>3.7858220211161386</v>
      </c>
      <c r="AC18" s="69">
        <f t="shared" si="14"/>
        <v>17.386952812233382</v>
      </c>
    </row>
    <row r="19" spans="1:29" ht="15" customHeight="1">
      <c r="A19" s="91" t="s">
        <v>23</v>
      </c>
      <c r="B19" s="27" t="s">
        <v>11</v>
      </c>
      <c r="C19" s="28">
        <v>9524800</v>
      </c>
      <c r="D19" s="29">
        <v>100</v>
      </c>
      <c r="E19" s="30">
        <f t="shared" ref="E19:E42" si="15">G19+I19</f>
        <v>7420800</v>
      </c>
      <c r="F19" s="29">
        <v>100</v>
      </c>
      <c r="G19" s="28">
        <v>1326000</v>
      </c>
      <c r="H19" s="29">
        <v>100</v>
      </c>
      <c r="I19" s="28">
        <v>6094800</v>
      </c>
      <c r="J19" s="29">
        <v>100</v>
      </c>
      <c r="K19" s="28">
        <v>2104100</v>
      </c>
      <c r="L19" s="31">
        <v>100</v>
      </c>
      <c r="Z19" s="67">
        <v>2039</v>
      </c>
      <c r="AA19" s="68"/>
      <c r="AB19" s="68"/>
      <c r="AC19" s="68"/>
    </row>
    <row r="20" spans="1:29" ht="15" customHeight="1">
      <c r="A20" s="92"/>
      <c r="B20" s="32" t="s">
        <v>12</v>
      </c>
      <c r="C20" s="33">
        <v>909100</v>
      </c>
      <c r="D20" s="34">
        <f t="shared" ref="D20:D30" si="16">C20/$C$19*$D$19</f>
        <v>9.5445573660339331</v>
      </c>
      <c r="E20" s="35">
        <f t="shared" si="15"/>
        <v>678800</v>
      </c>
      <c r="F20" s="34">
        <f t="shared" ref="F20:F30" si="17">E20/$E$19*$F$19</f>
        <v>9.1472617507546357</v>
      </c>
      <c r="G20" s="33">
        <v>232600</v>
      </c>
      <c r="H20" s="34">
        <f t="shared" ref="H20:H30" si="18">G20/$G$19*$H$19</f>
        <v>17.541478129713422</v>
      </c>
      <c r="I20" s="33">
        <v>446200</v>
      </c>
      <c r="J20" s="34">
        <f t="shared" ref="J20:J30" si="19">I20/$I$19*$J$19</f>
        <v>7.3209949465117798</v>
      </c>
      <c r="K20" s="33">
        <v>230300</v>
      </c>
      <c r="L20" s="36">
        <f t="shared" ref="L20:L30" si="20">K20/$K$19*$L$19</f>
        <v>10.945297276745402</v>
      </c>
      <c r="O20" s="55" t="s">
        <v>28</v>
      </c>
      <c r="P20" s="66">
        <f>SUM(C20:C23)</f>
        <v>3377900</v>
      </c>
      <c r="Q20" s="66">
        <f t="shared" ref="Q20" si="21">SUM(D20:D23)</f>
        <v>35.464261716781451</v>
      </c>
      <c r="R20" s="66">
        <f>SUM(E20:E23)</f>
        <v>2545000</v>
      </c>
      <c r="S20" s="66">
        <f>SUM(F20:F23)</f>
        <v>34.295493747304874</v>
      </c>
      <c r="T20" s="66">
        <f t="shared" ref="T20:U20" si="22">SUM(G20:G23)</f>
        <v>732100</v>
      </c>
      <c r="U20" s="66">
        <f t="shared" si="22"/>
        <v>55.211161387631968</v>
      </c>
      <c r="V20" s="66">
        <f>SUM(I20:I23)</f>
        <v>1812900</v>
      </c>
      <c r="W20" s="66">
        <f t="shared" ref="W20" si="23">SUM(J20:J23)</f>
        <v>29.745028548926953</v>
      </c>
      <c r="X20" s="66">
        <f>SUM(K20:K23)</f>
        <v>832800</v>
      </c>
      <c r="Y20" s="66">
        <f t="shared" ref="Y20" si="24">SUM(L20:L23)</f>
        <v>39.579867877002044</v>
      </c>
      <c r="Z20" s="67" t="s">
        <v>28</v>
      </c>
      <c r="AA20" s="69">
        <f>S32</f>
        <v>33.206085753803599</v>
      </c>
      <c r="AB20" s="69">
        <f>U32</f>
        <v>52.676774453240306</v>
      </c>
      <c r="AC20" s="69">
        <f>W32</f>
        <v>26.805457539402493</v>
      </c>
    </row>
    <row r="21" spans="1:29" ht="15" customHeight="1">
      <c r="A21" s="92"/>
      <c r="B21" s="32" t="s">
        <v>13</v>
      </c>
      <c r="C21" s="33">
        <v>872300</v>
      </c>
      <c r="D21" s="34">
        <f t="shared" si="16"/>
        <v>9.1581975474550639</v>
      </c>
      <c r="E21" s="35">
        <f t="shared" si="15"/>
        <v>659500</v>
      </c>
      <c r="F21" s="34">
        <f t="shared" si="17"/>
        <v>8.88718197498922</v>
      </c>
      <c r="G21" s="33">
        <v>196700</v>
      </c>
      <c r="H21" s="34">
        <f t="shared" si="18"/>
        <v>14.834087481146305</v>
      </c>
      <c r="I21" s="33">
        <v>462800</v>
      </c>
      <c r="J21" s="34">
        <f t="shared" si="19"/>
        <v>7.5933582726258457</v>
      </c>
      <c r="K21" s="33">
        <v>212800</v>
      </c>
      <c r="L21" s="36">
        <f t="shared" si="20"/>
        <v>10.113587757235873</v>
      </c>
      <c r="O21" s="55" t="s">
        <v>29</v>
      </c>
      <c r="P21" s="66">
        <f>SUM(C24:C28)</f>
        <v>4910700</v>
      </c>
      <c r="Q21" s="66">
        <f t="shared" ref="Q21" si="25">SUM(D24:D28)</f>
        <v>51.556988073240383</v>
      </c>
      <c r="R21" s="66">
        <f>SUM(E24:E28)</f>
        <v>3765700</v>
      </c>
      <c r="S21" s="66">
        <f t="shared" ref="S21:W21" si="26">SUM(F24:F28)</f>
        <v>50.745202673566197</v>
      </c>
      <c r="T21" s="66">
        <f t="shared" si="26"/>
        <v>543500</v>
      </c>
      <c r="U21" s="66">
        <f t="shared" si="26"/>
        <v>40.987933634992459</v>
      </c>
      <c r="V21" s="66">
        <f t="shared" si="26"/>
        <v>3222200</v>
      </c>
      <c r="W21" s="66">
        <f t="shared" si="26"/>
        <v>52.868018638839658</v>
      </c>
      <c r="X21" s="66">
        <f>SUM(K24:K28)</f>
        <v>1145000</v>
      </c>
      <c r="Y21" s="66">
        <f t="shared" ref="Y21" si="27">SUM(L24:L28)</f>
        <v>54.417565705052041</v>
      </c>
      <c r="Z21" s="67" t="s">
        <v>29</v>
      </c>
      <c r="AA21" s="69">
        <f t="shared" ref="AA21:AA22" si="28">S33</f>
        <v>50.343568464730296</v>
      </c>
      <c r="AB21" s="69">
        <f t="shared" ref="AB21:AB22" si="29">U33</f>
        <v>42.85969855539156</v>
      </c>
      <c r="AC21" s="69">
        <f t="shared" ref="AC21:AC22" si="30">W33</f>
        <v>52.803752058339221</v>
      </c>
    </row>
    <row r="22" spans="1:29" ht="15" customHeight="1">
      <c r="A22" s="92"/>
      <c r="B22" s="32" t="s">
        <v>14</v>
      </c>
      <c r="C22" s="33">
        <v>835000</v>
      </c>
      <c r="D22" s="34">
        <f t="shared" si="16"/>
        <v>8.7665882748194193</v>
      </c>
      <c r="E22" s="35">
        <f t="shared" si="15"/>
        <v>636200</v>
      </c>
      <c r="F22" s="34">
        <f t="shared" si="17"/>
        <v>8.5731996550237159</v>
      </c>
      <c r="G22" s="33">
        <v>165800</v>
      </c>
      <c r="H22" s="34">
        <f t="shared" si="18"/>
        <v>12.503770739064857</v>
      </c>
      <c r="I22" s="33">
        <v>470400</v>
      </c>
      <c r="J22" s="34">
        <f t="shared" si="19"/>
        <v>7.7180547351840918</v>
      </c>
      <c r="K22" s="33">
        <v>198800</v>
      </c>
      <c r="L22" s="36">
        <f t="shared" si="20"/>
        <v>9.4482201416282496</v>
      </c>
      <c r="O22" s="55" t="s">
        <v>30</v>
      </c>
      <c r="P22" s="66">
        <f t="shared" ref="P22:Q22" si="31">C29+C30</f>
        <v>1236300</v>
      </c>
      <c r="Q22" s="66">
        <f t="shared" si="31"/>
        <v>12.979800100789518</v>
      </c>
      <c r="R22" s="66">
        <f>E29+E30</f>
        <v>1109900</v>
      </c>
      <c r="S22" s="66">
        <f t="shared" ref="S22:W22" si="32">F29+F30</f>
        <v>14.95660845191893</v>
      </c>
      <c r="T22" s="66">
        <f t="shared" si="32"/>
        <v>50200</v>
      </c>
      <c r="U22" s="66">
        <f t="shared" si="32"/>
        <v>3.7858220211161386</v>
      </c>
      <c r="V22" s="66">
        <f t="shared" si="32"/>
        <v>1059700</v>
      </c>
      <c r="W22" s="66">
        <f t="shared" si="32"/>
        <v>17.386952812233382</v>
      </c>
      <c r="X22" s="66">
        <f>K29+K30</f>
        <v>126500</v>
      </c>
      <c r="Y22" s="66">
        <f t="shared" ref="Y22" si="33">L29+L30</f>
        <v>6.0120716695974519</v>
      </c>
      <c r="Z22" s="67" t="s">
        <v>30</v>
      </c>
      <c r="AA22" s="69">
        <f t="shared" si="28"/>
        <v>16.451452282157675</v>
      </c>
      <c r="AB22" s="69">
        <f t="shared" si="29"/>
        <v>4.4679994633033679</v>
      </c>
      <c r="AC22" s="69">
        <f t="shared" si="30"/>
        <v>20.39079040225829</v>
      </c>
    </row>
    <row r="23" spans="1:29" ht="15" customHeight="1">
      <c r="A23" s="92"/>
      <c r="B23" s="32" t="s">
        <v>15</v>
      </c>
      <c r="C23" s="33">
        <v>761500</v>
      </c>
      <c r="D23" s="34">
        <f t="shared" si="16"/>
        <v>7.994918528473038</v>
      </c>
      <c r="E23" s="35">
        <f t="shared" si="15"/>
        <v>570500</v>
      </c>
      <c r="F23" s="34">
        <f t="shared" si="17"/>
        <v>7.687850366537301</v>
      </c>
      <c r="G23" s="33">
        <v>137000</v>
      </c>
      <c r="H23" s="34">
        <f t="shared" si="18"/>
        <v>10.331825037707389</v>
      </c>
      <c r="I23" s="33">
        <v>433500</v>
      </c>
      <c r="J23" s="34">
        <f t="shared" si="19"/>
        <v>7.1126205946052377</v>
      </c>
      <c r="K23" s="33">
        <v>190900</v>
      </c>
      <c r="L23" s="36">
        <f t="shared" si="20"/>
        <v>9.0727627013925201</v>
      </c>
      <c r="Z23" s="67">
        <v>2059</v>
      </c>
      <c r="AA23" s="68"/>
      <c r="AB23" s="68"/>
      <c r="AC23" s="68"/>
    </row>
    <row r="24" spans="1:29" ht="15" customHeight="1">
      <c r="A24" s="92"/>
      <c r="B24" s="32" t="s">
        <v>16</v>
      </c>
      <c r="C24" s="33">
        <v>705500</v>
      </c>
      <c r="D24" s="34">
        <f t="shared" si="16"/>
        <v>7.4069796741138925</v>
      </c>
      <c r="E24" s="35">
        <f t="shared" si="15"/>
        <v>502700</v>
      </c>
      <c r="F24" s="34">
        <f t="shared" si="17"/>
        <v>6.7742022423458392</v>
      </c>
      <c r="G24" s="33">
        <v>127100</v>
      </c>
      <c r="H24" s="34">
        <f t="shared" si="18"/>
        <v>9.5852187028657632</v>
      </c>
      <c r="I24" s="33">
        <v>375600</v>
      </c>
      <c r="J24" s="34">
        <f t="shared" si="19"/>
        <v>6.1626304390628075</v>
      </c>
      <c r="K24" s="33">
        <v>202800</v>
      </c>
      <c r="L24" s="36">
        <f t="shared" si="20"/>
        <v>9.6383251746589984</v>
      </c>
      <c r="Z24" s="67" t="s">
        <v>28</v>
      </c>
      <c r="AA24" s="69">
        <f>S44</f>
        <v>34.457590401599731</v>
      </c>
      <c r="AB24" s="69">
        <f>U44</f>
        <v>48.357022404239942</v>
      </c>
      <c r="AC24" s="69">
        <f>W44</f>
        <v>27.108648579798754</v>
      </c>
    </row>
    <row r="25" spans="1:29" ht="15" customHeight="1">
      <c r="A25" s="92"/>
      <c r="B25" s="32" t="s">
        <v>17</v>
      </c>
      <c r="C25" s="33">
        <v>1229400</v>
      </c>
      <c r="D25" s="37">
        <f t="shared" si="16"/>
        <v>12.90735763480598</v>
      </c>
      <c r="E25" s="35">
        <f t="shared" si="15"/>
        <v>886900</v>
      </c>
      <c r="F25" s="37">
        <f t="shared" si="17"/>
        <v>11.951541612764123</v>
      </c>
      <c r="G25" s="33">
        <v>176300</v>
      </c>
      <c r="H25" s="37">
        <f t="shared" si="18"/>
        <v>13.295625942684767</v>
      </c>
      <c r="I25" s="33">
        <v>710600</v>
      </c>
      <c r="J25" s="37">
        <f t="shared" si="19"/>
        <v>11.659119249196035</v>
      </c>
      <c r="K25" s="33">
        <v>342500</v>
      </c>
      <c r="L25" s="38">
        <f t="shared" si="20"/>
        <v>16.277743453257926</v>
      </c>
      <c r="Z25" s="67" t="s">
        <v>29</v>
      </c>
      <c r="AA25" s="69">
        <f t="shared" ref="AA25:AA26" si="34">S45</f>
        <v>48.131978003666063</v>
      </c>
      <c r="AB25" s="69">
        <f t="shared" ref="AB25:AB26" si="35">U45</f>
        <v>45.46615273428089</v>
      </c>
      <c r="AC25" s="69">
        <f t="shared" ref="AC25:AC26" si="36">W45</f>
        <v>49.541459686664126</v>
      </c>
    </row>
    <row r="26" spans="1:29" ht="15" customHeight="1">
      <c r="A26" s="92"/>
      <c r="B26" s="32" t="s">
        <v>18</v>
      </c>
      <c r="C26" s="33">
        <v>1138500</v>
      </c>
      <c r="D26" s="37">
        <f t="shared" si="16"/>
        <v>11.953006887283722</v>
      </c>
      <c r="E26" s="35">
        <f t="shared" si="15"/>
        <v>903600</v>
      </c>
      <c r="F26" s="37">
        <f t="shared" si="17"/>
        <v>12.176584734799482</v>
      </c>
      <c r="G26" s="33">
        <v>117300</v>
      </c>
      <c r="H26" s="37">
        <f t="shared" si="18"/>
        <v>8.8461538461538467</v>
      </c>
      <c r="I26" s="33">
        <v>786300</v>
      </c>
      <c r="J26" s="37">
        <f t="shared" si="19"/>
        <v>12.901161645993305</v>
      </c>
      <c r="K26" s="33">
        <v>235000</v>
      </c>
      <c r="L26" s="38">
        <f t="shared" si="20"/>
        <v>11.168670690556533</v>
      </c>
      <c r="Z26" s="67" t="s">
        <v>30</v>
      </c>
      <c r="AA26" s="69">
        <f t="shared" si="34"/>
        <v>17.412097983669387</v>
      </c>
      <c r="AB26" s="69">
        <f t="shared" si="35"/>
        <v>6.1816429775957591</v>
      </c>
      <c r="AC26" s="69">
        <f t="shared" si="36"/>
        <v>23.349891733537127</v>
      </c>
    </row>
    <row r="27" spans="1:29" ht="15" customHeight="1">
      <c r="A27" s="92"/>
      <c r="B27" s="32" t="s">
        <v>19</v>
      </c>
      <c r="C27" s="33">
        <v>1040800</v>
      </c>
      <c r="D27" s="37">
        <f t="shared" si="16"/>
        <v>10.927263564589284</v>
      </c>
      <c r="E27" s="35">
        <f t="shared" si="15"/>
        <v>829900</v>
      </c>
      <c r="F27" s="37">
        <f t="shared" si="17"/>
        <v>11.183430357912894</v>
      </c>
      <c r="G27" s="33">
        <v>75300</v>
      </c>
      <c r="H27" s="37">
        <f t="shared" si="18"/>
        <v>5.6787330316742084</v>
      </c>
      <c r="I27" s="33">
        <v>754600</v>
      </c>
      <c r="J27" s="37">
        <f t="shared" si="19"/>
        <v>12.381046137691147</v>
      </c>
      <c r="K27" s="33">
        <v>210800</v>
      </c>
      <c r="L27" s="38">
        <f t="shared" si="20"/>
        <v>10.018535240720498</v>
      </c>
    </row>
    <row r="28" spans="1:29" ht="15" customHeight="1">
      <c r="A28" s="92"/>
      <c r="B28" s="32" t="s">
        <v>20</v>
      </c>
      <c r="C28" s="33">
        <v>796500</v>
      </c>
      <c r="D28" s="37">
        <f t="shared" si="16"/>
        <v>8.362380312447506</v>
      </c>
      <c r="E28" s="35">
        <f t="shared" si="15"/>
        <v>642600</v>
      </c>
      <c r="F28" s="37">
        <f t="shared" si="17"/>
        <v>8.6594437257438557</v>
      </c>
      <c r="G28" s="33">
        <v>47500</v>
      </c>
      <c r="H28" s="37">
        <f t="shared" si="18"/>
        <v>3.582202111613876</v>
      </c>
      <c r="I28" s="33">
        <v>595100</v>
      </c>
      <c r="J28" s="37">
        <f t="shared" si="19"/>
        <v>9.7640611668963704</v>
      </c>
      <c r="K28" s="33">
        <v>153900</v>
      </c>
      <c r="L28" s="38">
        <f t="shared" si="20"/>
        <v>7.3142911458580873</v>
      </c>
    </row>
    <row r="29" spans="1:29" ht="15" customHeight="1">
      <c r="A29" s="92"/>
      <c r="B29" s="32" t="s">
        <v>21</v>
      </c>
      <c r="C29" s="33">
        <v>685600</v>
      </c>
      <c r="D29" s="37">
        <f t="shared" si="16"/>
        <v>7.1980514026541238</v>
      </c>
      <c r="E29" s="35">
        <f t="shared" si="15"/>
        <v>602700</v>
      </c>
      <c r="F29" s="37">
        <f t="shared" si="17"/>
        <v>8.1217658473479943</v>
      </c>
      <c r="G29" s="33">
        <v>34000</v>
      </c>
      <c r="H29" s="37">
        <f t="shared" si="18"/>
        <v>2.5641025641025639</v>
      </c>
      <c r="I29" s="33">
        <v>568700</v>
      </c>
      <c r="J29" s="37">
        <f t="shared" si="19"/>
        <v>9.3309050337993042</v>
      </c>
      <c r="K29" s="33">
        <v>82900</v>
      </c>
      <c r="L29" s="38">
        <f t="shared" si="20"/>
        <v>3.9399268095622828</v>
      </c>
    </row>
    <row r="30" spans="1:29" ht="15" customHeight="1">
      <c r="A30" s="92"/>
      <c r="B30" s="32" t="s">
        <v>22</v>
      </c>
      <c r="C30" s="33">
        <v>550700</v>
      </c>
      <c r="D30" s="34">
        <f t="shared" si="16"/>
        <v>5.7817486981353934</v>
      </c>
      <c r="E30" s="35">
        <f t="shared" si="15"/>
        <v>507200</v>
      </c>
      <c r="F30" s="34">
        <f t="shared" si="17"/>
        <v>6.8348426045709356</v>
      </c>
      <c r="G30" s="33">
        <v>16200</v>
      </c>
      <c r="H30" s="34">
        <f t="shared" si="18"/>
        <v>1.2217194570135748</v>
      </c>
      <c r="I30" s="33">
        <v>491000</v>
      </c>
      <c r="J30" s="34">
        <f t="shared" si="19"/>
        <v>8.0560477784340758</v>
      </c>
      <c r="K30" s="33">
        <v>43600</v>
      </c>
      <c r="L30" s="36">
        <f t="shared" si="20"/>
        <v>2.0721448600351695</v>
      </c>
    </row>
    <row r="31" spans="1:29" ht="15" customHeight="1">
      <c r="A31" s="91" t="s">
        <v>24</v>
      </c>
      <c r="B31" s="39" t="s">
        <v>11</v>
      </c>
      <c r="C31" s="28">
        <v>11780500</v>
      </c>
      <c r="D31" s="40">
        <v>100</v>
      </c>
      <c r="E31" s="28">
        <f t="shared" si="15"/>
        <v>9037500</v>
      </c>
      <c r="F31" s="40">
        <v>100</v>
      </c>
      <c r="G31" s="28">
        <v>2235900</v>
      </c>
      <c r="H31" s="40">
        <v>100</v>
      </c>
      <c r="I31" s="28">
        <v>6801600</v>
      </c>
      <c r="J31" s="40">
        <v>100</v>
      </c>
      <c r="K31" s="28">
        <v>2742900</v>
      </c>
      <c r="L31" s="41">
        <v>100</v>
      </c>
    </row>
    <row r="32" spans="1:29" ht="15" customHeight="1">
      <c r="A32" s="92"/>
      <c r="B32" s="32" t="s">
        <v>12</v>
      </c>
      <c r="C32" s="33">
        <v>1103500</v>
      </c>
      <c r="D32" s="42">
        <f t="shared" ref="D32:D42" si="37">C32/$C$31*$D$31</f>
        <v>9.3671745681422696</v>
      </c>
      <c r="E32" s="33">
        <f t="shared" si="15"/>
        <v>846400</v>
      </c>
      <c r="F32" s="42">
        <f t="shared" ref="F32:F42" si="38">E32/$E$31*$F$31</f>
        <v>9.3654218533886588</v>
      </c>
      <c r="G32" s="33">
        <v>359300</v>
      </c>
      <c r="H32" s="42">
        <f t="shared" ref="H32:H42" si="39">G32/$G$31*$H$31</f>
        <v>16.069591663312313</v>
      </c>
      <c r="I32" s="33">
        <v>487100</v>
      </c>
      <c r="J32" s="42">
        <f t="shared" ref="J32:J42" si="40">I32/$I$31*$J$31</f>
        <v>7.1615502234768282</v>
      </c>
      <c r="K32" s="33">
        <v>257100</v>
      </c>
      <c r="L32" s="43">
        <f t="shared" ref="L32:L42" si="41">K32/$K$31*$L$31</f>
        <v>9.3732910423274642</v>
      </c>
      <c r="O32" s="55" t="s">
        <v>28</v>
      </c>
      <c r="P32" s="66">
        <f>SUM(C32:C35)</f>
        <v>3984200</v>
      </c>
      <c r="Q32" s="66">
        <f t="shared" ref="Q32" si="42">SUM(D32:D35)</f>
        <v>33.82029625228131</v>
      </c>
      <c r="R32" s="66">
        <f>SUM(E32:E35)</f>
        <v>3001000</v>
      </c>
      <c r="S32" s="66">
        <f>SUM(F32:F35)</f>
        <v>33.206085753803599</v>
      </c>
      <c r="T32" s="66">
        <f t="shared" ref="T32:U32" si="43">SUM(G32:G35)</f>
        <v>1177800</v>
      </c>
      <c r="U32" s="66">
        <f t="shared" si="43"/>
        <v>52.676774453240306</v>
      </c>
      <c r="V32" s="66">
        <f>SUM(I32:I35)</f>
        <v>1823200</v>
      </c>
      <c r="W32" s="66">
        <f t="shared" ref="W32" si="44">SUM(J32:J35)</f>
        <v>26.805457539402493</v>
      </c>
      <c r="X32" s="66">
        <f>SUM(K32:K35)</f>
        <v>983200</v>
      </c>
      <c r="Y32" s="66">
        <f t="shared" ref="Y32" si="45">SUM(L32:L35)</f>
        <v>35.845273250938789</v>
      </c>
    </row>
    <row r="33" spans="1:25" ht="15" customHeight="1">
      <c r="A33" s="92"/>
      <c r="B33" s="32" t="s">
        <v>13</v>
      </c>
      <c r="C33" s="33">
        <v>1017900</v>
      </c>
      <c r="D33" s="42">
        <f t="shared" si="37"/>
        <v>8.6405500615423794</v>
      </c>
      <c r="E33" s="33">
        <f t="shared" si="15"/>
        <v>766200</v>
      </c>
      <c r="F33" s="42">
        <f t="shared" si="38"/>
        <v>8.4780082987551868</v>
      </c>
      <c r="G33" s="33">
        <v>313500</v>
      </c>
      <c r="H33" s="42">
        <f t="shared" si="39"/>
        <v>14.021199516973033</v>
      </c>
      <c r="I33" s="33">
        <v>452700</v>
      </c>
      <c r="J33" s="42">
        <f t="shared" si="40"/>
        <v>6.6557868736767816</v>
      </c>
      <c r="K33" s="33">
        <v>251800</v>
      </c>
      <c r="L33" s="43">
        <f t="shared" si="41"/>
        <v>9.1800648948193526</v>
      </c>
      <c r="O33" s="55" t="s">
        <v>29</v>
      </c>
      <c r="P33" s="66">
        <f>SUM(C36:C40)</f>
        <v>6026800</v>
      </c>
      <c r="Q33" s="66">
        <f t="shared" ref="Q33" si="46">SUM(D36:D40)</f>
        <v>51.159118882899712</v>
      </c>
      <c r="R33" s="66">
        <f>SUM(E36:E40)</f>
        <v>4549800</v>
      </c>
      <c r="S33" s="66">
        <f t="shared" ref="S33:W33" si="47">SUM(F36:F40)</f>
        <v>50.343568464730296</v>
      </c>
      <c r="T33" s="66">
        <f t="shared" si="47"/>
        <v>958300</v>
      </c>
      <c r="U33" s="66">
        <f t="shared" si="47"/>
        <v>42.85969855539156</v>
      </c>
      <c r="V33" s="66">
        <f t="shared" si="47"/>
        <v>3591500</v>
      </c>
      <c r="W33" s="66">
        <f t="shared" si="47"/>
        <v>52.803752058339221</v>
      </c>
      <c r="X33" s="66">
        <f>SUM(K36:K40)</f>
        <v>1477100</v>
      </c>
      <c r="Y33" s="66">
        <f t="shared" ref="Y33" si="48">SUM(L36:L40)</f>
        <v>53.851762732873965</v>
      </c>
    </row>
    <row r="34" spans="1:25" ht="15" customHeight="1">
      <c r="A34" s="92"/>
      <c r="B34" s="32" t="s">
        <v>14</v>
      </c>
      <c r="C34" s="33">
        <v>954400</v>
      </c>
      <c r="D34" s="42">
        <f t="shared" si="37"/>
        <v>8.1015237044268069</v>
      </c>
      <c r="E34" s="33">
        <f t="shared" si="15"/>
        <v>710100</v>
      </c>
      <c r="F34" s="42">
        <f t="shared" si="38"/>
        <v>7.8572614107883814</v>
      </c>
      <c r="G34" s="33">
        <v>272600</v>
      </c>
      <c r="H34" s="42">
        <f t="shared" si="39"/>
        <v>12.19195849546044</v>
      </c>
      <c r="I34" s="33">
        <v>437500</v>
      </c>
      <c r="J34" s="42">
        <f t="shared" si="40"/>
        <v>6.4323100446953667</v>
      </c>
      <c r="K34" s="33">
        <v>244300</v>
      </c>
      <c r="L34" s="43">
        <f t="shared" si="41"/>
        <v>8.9066316672135333</v>
      </c>
      <c r="O34" s="55" t="s">
        <v>30</v>
      </c>
      <c r="P34" s="66">
        <f t="shared" ref="P34:Q34" si="49">C41+C42</f>
        <v>1769300</v>
      </c>
      <c r="Q34" s="66">
        <f t="shared" si="49"/>
        <v>15.018887144009168</v>
      </c>
      <c r="R34" s="66">
        <f>E41+E42</f>
        <v>1486800</v>
      </c>
      <c r="S34" s="66">
        <f t="shared" ref="S34:W34" si="50">F41+F42</f>
        <v>16.451452282157675</v>
      </c>
      <c r="T34" s="66">
        <f t="shared" si="50"/>
        <v>99900</v>
      </c>
      <c r="U34" s="66">
        <f t="shared" si="50"/>
        <v>4.4679994633033679</v>
      </c>
      <c r="V34" s="66">
        <f t="shared" si="50"/>
        <v>1386900</v>
      </c>
      <c r="W34" s="66">
        <f t="shared" si="50"/>
        <v>20.39079040225829</v>
      </c>
      <c r="X34" s="66">
        <f>K41+K42</f>
        <v>282700</v>
      </c>
      <c r="Y34" s="66">
        <f t="shared" ref="Y34" si="51">L41+L42</f>
        <v>10.306609792555324</v>
      </c>
    </row>
    <row r="35" spans="1:25" ht="15" customHeight="1">
      <c r="A35" s="92"/>
      <c r="B35" s="32" t="s">
        <v>15</v>
      </c>
      <c r="C35" s="33">
        <v>908400</v>
      </c>
      <c r="D35" s="42">
        <f t="shared" si="37"/>
        <v>7.7110479181698572</v>
      </c>
      <c r="E35" s="33">
        <f t="shared" si="15"/>
        <v>678300</v>
      </c>
      <c r="F35" s="42">
        <f t="shared" si="38"/>
        <v>7.5053941908713684</v>
      </c>
      <c r="G35" s="33">
        <v>232400</v>
      </c>
      <c r="H35" s="42">
        <f t="shared" si="39"/>
        <v>10.394024777494522</v>
      </c>
      <c r="I35" s="33">
        <v>445900</v>
      </c>
      <c r="J35" s="42">
        <f t="shared" si="40"/>
        <v>6.5558103975535174</v>
      </c>
      <c r="K35" s="33">
        <v>230000</v>
      </c>
      <c r="L35" s="43">
        <f t="shared" si="41"/>
        <v>8.3852856465784384</v>
      </c>
    </row>
    <row r="36" spans="1:25" ht="15" customHeight="1">
      <c r="A36" s="92"/>
      <c r="B36" s="32" t="s">
        <v>16</v>
      </c>
      <c r="C36" s="33">
        <v>871000</v>
      </c>
      <c r="D36" s="42">
        <f t="shared" si="37"/>
        <v>7.3935741267348583</v>
      </c>
      <c r="E36" s="33">
        <f t="shared" si="15"/>
        <v>658700</v>
      </c>
      <c r="F36" s="42">
        <f t="shared" si="38"/>
        <v>7.2885200553250344</v>
      </c>
      <c r="G36" s="33">
        <v>196500</v>
      </c>
      <c r="H36" s="42">
        <f t="shared" si="39"/>
        <v>8.788407352743862</v>
      </c>
      <c r="I36" s="33">
        <v>462200</v>
      </c>
      <c r="J36" s="42">
        <f t="shared" si="40"/>
        <v>6.7954598917901681</v>
      </c>
      <c r="K36" s="33">
        <v>212300</v>
      </c>
      <c r="L36" s="43">
        <f t="shared" si="41"/>
        <v>7.7399832294287068</v>
      </c>
    </row>
    <row r="37" spans="1:25" ht="15" customHeight="1">
      <c r="A37" s="92"/>
      <c r="B37" s="32" t="s">
        <v>17</v>
      </c>
      <c r="C37" s="33">
        <v>1591600</v>
      </c>
      <c r="D37" s="42">
        <f t="shared" si="37"/>
        <v>13.510462204490473</v>
      </c>
      <c r="E37" s="33">
        <f t="shared" si="15"/>
        <v>1203400</v>
      </c>
      <c r="F37" s="42">
        <f t="shared" si="38"/>
        <v>13.315629322268327</v>
      </c>
      <c r="G37" s="33">
        <v>302000</v>
      </c>
      <c r="H37" s="42">
        <f t="shared" si="39"/>
        <v>13.50686524442059</v>
      </c>
      <c r="I37" s="33">
        <v>901400</v>
      </c>
      <c r="J37" s="42">
        <f t="shared" si="40"/>
        <v>13.25276405551635</v>
      </c>
      <c r="K37" s="33">
        <v>388200</v>
      </c>
      <c r="L37" s="43">
        <f t="shared" si="41"/>
        <v>14.152903860877174</v>
      </c>
    </row>
    <row r="38" spans="1:25" ht="15" customHeight="1">
      <c r="A38" s="92"/>
      <c r="B38" s="32" t="s">
        <v>18</v>
      </c>
      <c r="C38" s="33">
        <v>1334300</v>
      </c>
      <c r="D38" s="42">
        <f t="shared" si="37"/>
        <v>11.326344382666271</v>
      </c>
      <c r="E38" s="33">
        <f t="shared" si="15"/>
        <v>950600</v>
      </c>
      <c r="F38" s="42">
        <f t="shared" si="38"/>
        <v>10.518395573997234</v>
      </c>
      <c r="G38" s="33">
        <v>220700</v>
      </c>
      <c r="H38" s="42">
        <f t="shared" si="39"/>
        <v>9.8707455610716046</v>
      </c>
      <c r="I38" s="33">
        <v>729900</v>
      </c>
      <c r="J38" s="42">
        <f t="shared" si="40"/>
        <v>10.731298517995766</v>
      </c>
      <c r="K38" s="33">
        <v>383700</v>
      </c>
      <c r="L38" s="43">
        <f t="shared" si="41"/>
        <v>13.988843924313683</v>
      </c>
    </row>
    <row r="39" spans="1:25" ht="15" customHeight="1">
      <c r="A39" s="92"/>
      <c r="B39" s="32" t="s">
        <v>19</v>
      </c>
      <c r="C39" s="33">
        <v>1153400</v>
      </c>
      <c r="D39" s="42">
        <f t="shared" si="37"/>
        <v>9.790755910190569</v>
      </c>
      <c r="E39" s="33">
        <f t="shared" si="15"/>
        <v>873700</v>
      </c>
      <c r="F39" s="42">
        <f>E39/$E$31*$F$31</f>
        <v>9.6674965421853383</v>
      </c>
      <c r="G39" s="33">
        <v>144500</v>
      </c>
      <c r="H39" s="42">
        <f t="shared" si="39"/>
        <v>6.4627219464197863</v>
      </c>
      <c r="I39" s="33">
        <v>729200</v>
      </c>
      <c r="J39" s="42">
        <f t="shared" si="40"/>
        <v>10.721006821924254</v>
      </c>
      <c r="K39" s="33">
        <v>279700</v>
      </c>
      <c r="L39" s="43">
        <f t="shared" si="41"/>
        <v>10.197236501512998</v>
      </c>
    </row>
    <row r="40" spans="1:25" ht="15" customHeight="1">
      <c r="A40" s="92"/>
      <c r="B40" s="32" t="s">
        <v>20</v>
      </c>
      <c r="C40" s="33">
        <v>1076500</v>
      </c>
      <c r="D40" s="42">
        <f t="shared" si="37"/>
        <v>9.1379822588175372</v>
      </c>
      <c r="E40" s="33">
        <f t="shared" si="15"/>
        <v>863400</v>
      </c>
      <c r="F40" s="42">
        <f t="shared" si="38"/>
        <v>9.5535269709543567</v>
      </c>
      <c r="G40" s="33">
        <v>94600</v>
      </c>
      <c r="H40" s="42">
        <f t="shared" si="39"/>
        <v>4.2309584507357219</v>
      </c>
      <c r="I40" s="33">
        <v>768800</v>
      </c>
      <c r="J40" s="42">
        <f t="shared" si="40"/>
        <v>11.303222771112679</v>
      </c>
      <c r="K40" s="33">
        <v>213200</v>
      </c>
      <c r="L40" s="43">
        <f t="shared" si="41"/>
        <v>7.7727952167414047</v>
      </c>
    </row>
    <row r="41" spans="1:25" ht="15" customHeight="1">
      <c r="A41" s="92"/>
      <c r="B41" s="32" t="s">
        <v>21</v>
      </c>
      <c r="C41" s="33">
        <v>854800</v>
      </c>
      <c r="D41" s="42">
        <f t="shared" si="37"/>
        <v>7.2560587411400199</v>
      </c>
      <c r="E41" s="33">
        <f t="shared" si="15"/>
        <v>686900</v>
      </c>
      <c r="F41" s="42">
        <f t="shared" si="38"/>
        <v>7.600553250345782</v>
      </c>
      <c r="G41" s="33">
        <v>52100</v>
      </c>
      <c r="H41" s="42">
        <f t="shared" si="39"/>
        <v>2.330157878259314</v>
      </c>
      <c r="I41" s="33">
        <v>634800</v>
      </c>
      <c r="J41" s="42">
        <f t="shared" si="40"/>
        <v>9.3330980945659849</v>
      </c>
      <c r="K41" s="33">
        <v>168100</v>
      </c>
      <c r="L41" s="43">
        <f t="shared" si="41"/>
        <v>6.1285500747384152</v>
      </c>
    </row>
    <row r="42" spans="1:25" ht="15" customHeight="1">
      <c r="A42" s="93"/>
      <c r="B42" s="44" t="s">
        <v>22</v>
      </c>
      <c r="C42" s="45">
        <v>914500</v>
      </c>
      <c r="D42" s="46">
        <f t="shared" si="37"/>
        <v>7.7628284028691485</v>
      </c>
      <c r="E42" s="45">
        <f t="shared" si="15"/>
        <v>799900</v>
      </c>
      <c r="F42" s="46">
        <f t="shared" si="38"/>
        <v>8.8508990318118936</v>
      </c>
      <c r="G42" s="45">
        <v>47800</v>
      </c>
      <c r="H42" s="46">
        <f t="shared" si="39"/>
        <v>2.137841585044054</v>
      </c>
      <c r="I42" s="45">
        <v>752100</v>
      </c>
      <c r="J42" s="46">
        <f t="shared" si="40"/>
        <v>11.057692307692307</v>
      </c>
      <c r="K42" s="45">
        <v>114600</v>
      </c>
      <c r="L42" s="47">
        <f t="shared" si="41"/>
        <v>4.1780597178169092</v>
      </c>
    </row>
    <row r="43" spans="1:25" ht="15" customHeight="1">
      <c r="A43" s="91" t="s">
        <v>25</v>
      </c>
      <c r="B43" s="27" t="s">
        <v>11</v>
      </c>
      <c r="C43" s="28">
        <v>15607600</v>
      </c>
      <c r="D43" s="29">
        <v>100</v>
      </c>
      <c r="E43" s="28">
        <f>G43+I43</f>
        <v>12002000</v>
      </c>
      <c r="F43" s="29">
        <v>100</v>
      </c>
      <c r="G43" s="28">
        <v>4151000</v>
      </c>
      <c r="H43" s="29">
        <v>100</v>
      </c>
      <c r="I43" s="28">
        <v>7851000</v>
      </c>
      <c r="J43" s="29">
        <v>100</v>
      </c>
      <c r="K43" s="28">
        <v>3605600</v>
      </c>
      <c r="L43" s="31">
        <v>100</v>
      </c>
    </row>
    <row r="44" spans="1:25" ht="15" customHeight="1">
      <c r="A44" s="92"/>
      <c r="B44" s="32" t="s">
        <v>12</v>
      </c>
      <c r="C44" s="33">
        <v>1431400</v>
      </c>
      <c r="D44" s="34">
        <f t="shared" ref="D44:D54" si="52">C44/$C$43*$D$43</f>
        <v>9.1711730182731479</v>
      </c>
      <c r="E44" s="33">
        <f t="shared" ref="E44:E54" si="53">G44+I44</f>
        <v>1132100</v>
      </c>
      <c r="F44" s="34">
        <f t="shared" ref="F44:F54" si="54">E44/$E$43*$F$43</f>
        <v>9.432594567572071</v>
      </c>
      <c r="G44" s="33">
        <v>599300</v>
      </c>
      <c r="H44" s="34">
        <f t="shared" ref="H44:H54" si="55">G44/$G$43*$H$43</f>
        <v>14.437484943387135</v>
      </c>
      <c r="I44" s="33">
        <v>532800</v>
      </c>
      <c r="J44" s="34">
        <f t="shared" ref="J44:J54" si="56">I44/$I$43*$J$43</f>
        <v>6.7863966373710349</v>
      </c>
      <c r="K44" s="33">
        <v>299300</v>
      </c>
      <c r="L44" s="36">
        <f t="shared" ref="L44:L54" si="57">K44/$K$43*$L$43</f>
        <v>8.3009762591524296</v>
      </c>
      <c r="O44" s="55" t="s">
        <v>28</v>
      </c>
      <c r="P44" s="66">
        <f>SUM(C44:C47)</f>
        <v>5257900</v>
      </c>
      <c r="Q44" s="66">
        <f t="shared" ref="Q44" si="58">SUM(D44:D47)</f>
        <v>33.68807504036495</v>
      </c>
      <c r="R44" s="66">
        <f>SUM(E44:E47)</f>
        <v>4135600</v>
      </c>
      <c r="S44" s="66">
        <f>SUM(F44:F47)</f>
        <v>34.457590401599731</v>
      </c>
      <c r="T44" s="66">
        <f t="shared" ref="T44:U44" si="59">SUM(G44:G47)</f>
        <v>2007300</v>
      </c>
      <c r="U44" s="66">
        <f t="shared" si="59"/>
        <v>48.357022404239942</v>
      </c>
      <c r="V44" s="66">
        <f>SUM(I44:I47)</f>
        <v>2128300</v>
      </c>
      <c r="W44" s="66">
        <f t="shared" ref="W44" si="60">SUM(J44:J47)</f>
        <v>27.108648579798754</v>
      </c>
      <c r="X44" s="66">
        <f>SUM(K44:K47)</f>
        <v>1122300</v>
      </c>
      <c r="Y44" s="66">
        <f t="shared" ref="Y44" si="61">SUM(L44:L47)</f>
        <v>31.126580874195696</v>
      </c>
    </row>
    <row r="45" spans="1:25" ht="15" customHeight="1">
      <c r="A45" s="92"/>
      <c r="B45" s="32" t="s">
        <v>13</v>
      </c>
      <c r="C45" s="33">
        <v>1354800</v>
      </c>
      <c r="D45" s="34">
        <f t="shared" si="52"/>
        <v>8.6803864783823261</v>
      </c>
      <c r="E45" s="33">
        <f t="shared" si="53"/>
        <v>1067800</v>
      </c>
      <c r="F45" s="34">
        <f t="shared" si="54"/>
        <v>8.896850524912514</v>
      </c>
      <c r="G45" s="33">
        <v>530300</v>
      </c>
      <c r="H45" s="34">
        <f t="shared" si="55"/>
        <v>12.775234883160685</v>
      </c>
      <c r="I45" s="33">
        <v>537500</v>
      </c>
      <c r="J45" s="34">
        <f t="shared" si="56"/>
        <v>6.8462616227232198</v>
      </c>
      <c r="K45" s="33">
        <v>287000</v>
      </c>
      <c r="L45" s="36">
        <f t="shared" si="57"/>
        <v>7.9598402485023296</v>
      </c>
      <c r="O45" s="55" t="s">
        <v>29</v>
      </c>
      <c r="P45" s="66">
        <f>SUM(C48:C52)</f>
        <v>7726300</v>
      </c>
      <c r="Q45" s="66">
        <f t="shared" ref="Q45" si="62">SUM(D48:D52)</f>
        <v>49.503447038622213</v>
      </c>
      <c r="R45" s="66">
        <f>SUM(E48:E52)</f>
        <v>5776800</v>
      </c>
      <c r="S45" s="66">
        <f t="shared" ref="S45:W45" si="63">SUM(F48:F52)</f>
        <v>48.131978003666063</v>
      </c>
      <c r="T45" s="66">
        <f t="shared" si="63"/>
        <v>1887300</v>
      </c>
      <c r="U45" s="66">
        <f t="shared" si="63"/>
        <v>45.46615273428089</v>
      </c>
      <c r="V45" s="66">
        <f t="shared" si="63"/>
        <v>3889500</v>
      </c>
      <c r="W45" s="66">
        <f t="shared" si="63"/>
        <v>49.541459686664126</v>
      </c>
      <c r="X45" s="66">
        <f>SUM(K48:K52)</f>
        <v>1949600</v>
      </c>
      <c r="Y45" s="66">
        <f t="shared" ref="Y45" si="64">SUM(L48:L52)</f>
        <v>54.07144441979144</v>
      </c>
    </row>
    <row r="46" spans="1:25" ht="15" customHeight="1">
      <c r="A46" s="92"/>
      <c r="B46" s="32" t="s">
        <v>14</v>
      </c>
      <c r="C46" s="33">
        <v>1277700</v>
      </c>
      <c r="D46" s="34">
        <f t="shared" si="52"/>
        <v>8.1863963709987448</v>
      </c>
      <c r="E46" s="33">
        <f t="shared" si="53"/>
        <v>1004500</v>
      </c>
      <c r="F46" s="34">
        <f t="shared" si="54"/>
        <v>8.3694384269288449</v>
      </c>
      <c r="G46" s="33">
        <v>467100</v>
      </c>
      <c r="H46" s="34">
        <f t="shared" si="55"/>
        <v>11.252710190315586</v>
      </c>
      <c r="I46" s="33">
        <v>537400</v>
      </c>
      <c r="J46" s="34">
        <f t="shared" si="56"/>
        <v>6.8449878996306213</v>
      </c>
      <c r="K46" s="33">
        <v>273200</v>
      </c>
      <c r="L46" s="36">
        <f t="shared" si="57"/>
        <v>7.5771022853339254</v>
      </c>
      <c r="O46" s="55" t="s">
        <v>30</v>
      </c>
      <c r="P46" s="66">
        <f t="shared" ref="P46:Q46" si="65">C53+C54</f>
        <v>2623500</v>
      </c>
      <c r="Q46" s="66">
        <f t="shared" si="65"/>
        <v>16.809118634511393</v>
      </c>
      <c r="R46" s="66">
        <f>E53+E54</f>
        <v>2089800</v>
      </c>
      <c r="S46" s="66">
        <f t="shared" ref="S46:W46" si="66">F53+F54</f>
        <v>17.412097983669387</v>
      </c>
      <c r="T46" s="66">
        <f t="shared" si="66"/>
        <v>256600</v>
      </c>
      <c r="U46" s="66">
        <f t="shared" si="66"/>
        <v>6.1816429775957591</v>
      </c>
      <c r="V46" s="66">
        <f t="shared" si="66"/>
        <v>1833200</v>
      </c>
      <c r="W46" s="66">
        <f t="shared" si="66"/>
        <v>23.349891733537127</v>
      </c>
      <c r="X46" s="66">
        <f>K53+K54</f>
        <v>533600</v>
      </c>
      <c r="Y46" s="66">
        <f t="shared" ref="Y46" si="67">L53+L54</f>
        <v>14.79920124251165</v>
      </c>
    </row>
    <row r="47" spans="1:25" ht="15" customHeight="1">
      <c r="A47" s="92"/>
      <c r="B47" s="32" t="s">
        <v>15</v>
      </c>
      <c r="C47" s="33">
        <v>1194000</v>
      </c>
      <c r="D47" s="34">
        <f t="shared" si="52"/>
        <v>7.6501191727107303</v>
      </c>
      <c r="E47" s="33">
        <f t="shared" si="53"/>
        <v>931200</v>
      </c>
      <c r="F47" s="34">
        <f t="shared" si="54"/>
        <v>7.7587068821863019</v>
      </c>
      <c r="G47" s="33">
        <v>410600</v>
      </c>
      <c r="H47" s="34">
        <f t="shared" si="55"/>
        <v>9.8915923873765355</v>
      </c>
      <c r="I47" s="33">
        <v>520600</v>
      </c>
      <c r="J47" s="34">
        <f t="shared" si="56"/>
        <v>6.6310024200738757</v>
      </c>
      <c r="K47" s="33">
        <v>262800</v>
      </c>
      <c r="L47" s="36">
        <f t="shared" si="57"/>
        <v>7.2886620812070122</v>
      </c>
    </row>
    <row r="48" spans="1:25" ht="15" customHeight="1">
      <c r="A48" s="92"/>
      <c r="B48" s="32" t="s">
        <v>16</v>
      </c>
      <c r="C48" s="33">
        <v>1102500</v>
      </c>
      <c r="D48" s="34">
        <f t="shared" si="52"/>
        <v>7.063866321535663</v>
      </c>
      <c r="E48" s="33">
        <f t="shared" si="53"/>
        <v>845700</v>
      </c>
      <c r="F48" s="34">
        <f t="shared" si="54"/>
        <v>7.0463256123979345</v>
      </c>
      <c r="G48" s="33">
        <v>359000</v>
      </c>
      <c r="H48" s="34">
        <f t="shared" si="55"/>
        <v>8.6485184292941462</v>
      </c>
      <c r="I48" s="33">
        <v>486700</v>
      </c>
      <c r="J48" s="34">
        <f t="shared" si="56"/>
        <v>6.1992102916825882</v>
      </c>
      <c r="K48" s="33">
        <v>256800</v>
      </c>
      <c r="L48" s="36">
        <f t="shared" si="57"/>
        <v>7.1222542711337917</v>
      </c>
    </row>
    <row r="49" spans="1:12" ht="15" customHeight="1">
      <c r="A49" s="92"/>
      <c r="B49" s="32" t="s">
        <v>17</v>
      </c>
      <c r="C49" s="33">
        <v>1968200</v>
      </c>
      <c r="D49" s="34">
        <f t="shared" si="52"/>
        <v>12.610523078500218</v>
      </c>
      <c r="E49" s="33">
        <f t="shared" si="53"/>
        <v>1473400</v>
      </c>
      <c r="F49" s="34">
        <f t="shared" si="54"/>
        <v>12.276287285452426</v>
      </c>
      <c r="G49" s="33">
        <v>585000</v>
      </c>
      <c r="H49" s="34">
        <f t="shared" si="55"/>
        <v>14.09298964105035</v>
      </c>
      <c r="I49" s="33">
        <v>888400</v>
      </c>
      <c r="J49" s="34">
        <f t="shared" si="56"/>
        <v>11.315755954655458</v>
      </c>
      <c r="K49" s="33">
        <v>494800</v>
      </c>
      <c r="L49" s="36">
        <f t="shared" si="57"/>
        <v>13.723097404038162</v>
      </c>
    </row>
    <row r="50" spans="1:12" ht="15" customHeight="1">
      <c r="A50" s="92"/>
      <c r="B50" s="32" t="s">
        <v>18</v>
      </c>
      <c r="C50" s="33">
        <v>1771200</v>
      </c>
      <c r="D50" s="37">
        <f t="shared" si="52"/>
        <v>11.348317486352801</v>
      </c>
      <c r="E50" s="33">
        <f>G50+I50</f>
        <v>1331400</v>
      </c>
      <c r="F50" s="37">
        <f t="shared" si="54"/>
        <v>11.093151141476421</v>
      </c>
      <c r="G50" s="33">
        <v>427100</v>
      </c>
      <c r="H50" s="37">
        <f t="shared" si="55"/>
        <v>10.289086966995905</v>
      </c>
      <c r="I50" s="33">
        <v>904300</v>
      </c>
      <c r="J50" s="37">
        <f t="shared" si="56"/>
        <v>11.518277926378804</v>
      </c>
      <c r="K50" s="33">
        <v>439800</v>
      </c>
      <c r="L50" s="38">
        <f t="shared" si="57"/>
        <v>12.197692478366985</v>
      </c>
    </row>
    <row r="51" spans="1:12" ht="15" customHeight="1">
      <c r="A51" s="92"/>
      <c r="B51" s="32" t="s">
        <v>19</v>
      </c>
      <c r="C51" s="33">
        <v>1576900</v>
      </c>
      <c r="D51" s="37">
        <f t="shared" si="52"/>
        <v>10.10341115866629</v>
      </c>
      <c r="E51" s="33">
        <f t="shared" si="53"/>
        <v>1193000</v>
      </c>
      <c r="F51" s="37">
        <f t="shared" si="54"/>
        <v>9.9400099983336112</v>
      </c>
      <c r="G51" s="33">
        <v>299400</v>
      </c>
      <c r="H51" s="37">
        <f t="shared" si="55"/>
        <v>7.2127198265478203</v>
      </c>
      <c r="I51" s="33">
        <v>893600</v>
      </c>
      <c r="J51" s="37">
        <f t="shared" si="56"/>
        <v>11.381989555470641</v>
      </c>
      <c r="K51" s="33">
        <v>383900</v>
      </c>
      <c r="L51" s="38">
        <f t="shared" si="57"/>
        <v>10.647326381184824</v>
      </c>
    </row>
    <row r="52" spans="1:12" ht="15" customHeight="1">
      <c r="A52" s="92"/>
      <c r="B52" s="32" t="s">
        <v>20</v>
      </c>
      <c r="C52" s="33">
        <v>1307500</v>
      </c>
      <c r="D52" s="37">
        <f t="shared" si="52"/>
        <v>8.3773289935672359</v>
      </c>
      <c r="E52" s="33">
        <f t="shared" si="53"/>
        <v>933300</v>
      </c>
      <c r="F52" s="37">
        <f t="shared" si="54"/>
        <v>7.7762039660056654</v>
      </c>
      <c r="G52" s="33">
        <v>216800</v>
      </c>
      <c r="H52" s="37">
        <f t="shared" si="55"/>
        <v>5.2228378703926763</v>
      </c>
      <c r="I52" s="33">
        <v>716500</v>
      </c>
      <c r="J52" s="37">
        <f t="shared" si="56"/>
        <v>9.1262259584766277</v>
      </c>
      <c r="K52" s="33">
        <v>374300</v>
      </c>
      <c r="L52" s="38">
        <f t="shared" si="57"/>
        <v>10.381073885067673</v>
      </c>
    </row>
    <row r="53" spans="1:12" ht="15" customHeight="1">
      <c r="A53" s="92"/>
      <c r="B53" s="32" t="s">
        <v>21</v>
      </c>
      <c r="C53" s="33">
        <v>1097700</v>
      </c>
      <c r="D53" s="37">
        <f t="shared" si="52"/>
        <v>7.0331120736051664</v>
      </c>
      <c r="E53" s="33">
        <f t="shared" si="53"/>
        <v>834600</v>
      </c>
      <c r="F53" s="37">
        <f t="shared" si="54"/>
        <v>6.9538410264955841</v>
      </c>
      <c r="G53" s="33">
        <v>138300</v>
      </c>
      <c r="H53" s="37">
        <f t="shared" si="55"/>
        <v>3.3317272946278003</v>
      </c>
      <c r="I53" s="33">
        <v>696300</v>
      </c>
      <c r="J53" s="37">
        <f t="shared" si="56"/>
        <v>8.8689338937714943</v>
      </c>
      <c r="K53" s="33">
        <v>263100</v>
      </c>
      <c r="L53" s="38">
        <f t="shared" si="57"/>
        <v>7.2969824717106722</v>
      </c>
    </row>
    <row r="54" spans="1:12" ht="15" customHeight="1" thickBot="1">
      <c r="A54" s="94"/>
      <c r="B54" s="48" t="s">
        <v>22</v>
      </c>
      <c r="C54" s="49">
        <v>1525800</v>
      </c>
      <c r="D54" s="50">
        <f t="shared" si="52"/>
        <v>9.7760065609062252</v>
      </c>
      <c r="E54" s="49">
        <f t="shared" si="53"/>
        <v>1255200</v>
      </c>
      <c r="F54" s="50">
        <f t="shared" si="54"/>
        <v>10.458256957173804</v>
      </c>
      <c r="G54" s="49">
        <v>118300</v>
      </c>
      <c r="H54" s="50">
        <f t="shared" si="55"/>
        <v>2.8499156829679593</v>
      </c>
      <c r="I54" s="49">
        <v>1136900</v>
      </c>
      <c r="J54" s="50">
        <f t="shared" si="56"/>
        <v>14.480957839765635</v>
      </c>
      <c r="K54" s="49">
        <v>270500</v>
      </c>
      <c r="L54" s="51">
        <f t="shared" si="57"/>
        <v>7.5022187708009769</v>
      </c>
    </row>
    <row r="55" spans="1:12" ht="15" customHeight="1">
      <c r="A55" s="52" t="s">
        <v>33</v>
      </c>
      <c r="B55" s="2"/>
      <c r="C55" s="33"/>
      <c r="D55" s="4"/>
      <c r="E55" s="33"/>
      <c r="F55" s="4"/>
      <c r="G55" s="33"/>
      <c r="H55" s="4"/>
      <c r="I55" s="33"/>
      <c r="J55" s="4"/>
      <c r="K55" s="33"/>
      <c r="L55" s="4"/>
    </row>
    <row r="56" spans="1:12">
      <c r="B56" s="53"/>
      <c r="C56" s="54"/>
      <c r="D56" s="54"/>
      <c r="E56" s="54"/>
      <c r="F56" s="54"/>
    </row>
    <row r="57" spans="1:12">
      <c r="B57" s="53"/>
      <c r="C57" s="54"/>
      <c r="D57" s="54"/>
      <c r="E57" s="54"/>
      <c r="F57" s="54"/>
    </row>
    <row r="58" spans="1:12">
      <c r="B58" s="53"/>
      <c r="C58" s="54"/>
      <c r="D58" s="54"/>
      <c r="E58" s="54"/>
      <c r="F58" s="54"/>
    </row>
    <row r="59" spans="1:12">
      <c r="B59" s="53"/>
      <c r="C59" s="54"/>
      <c r="D59" s="54"/>
      <c r="E59" s="54"/>
      <c r="F59" s="54"/>
    </row>
    <row r="60" spans="1:12">
      <c r="B60" s="53"/>
      <c r="C60" s="54"/>
      <c r="D60" s="54"/>
      <c r="E60" s="54"/>
      <c r="F60" s="54"/>
    </row>
    <row r="61" spans="1:12">
      <c r="B61" s="53"/>
      <c r="C61" s="54"/>
      <c r="D61" s="54"/>
      <c r="E61" s="54"/>
      <c r="F61" s="54"/>
    </row>
    <row r="62" spans="1:12">
      <c r="B62" s="53"/>
      <c r="C62" s="54"/>
      <c r="D62" s="54"/>
      <c r="E62" s="54"/>
      <c r="F62" s="54"/>
    </row>
    <row r="63" spans="1:12">
      <c r="B63" s="53"/>
      <c r="C63" s="54"/>
      <c r="D63" s="54"/>
      <c r="E63" s="54"/>
      <c r="F63" s="54"/>
    </row>
    <row r="64" spans="1:12">
      <c r="B64" s="53"/>
      <c r="C64" s="54"/>
      <c r="D64" s="54"/>
      <c r="E64" s="54"/>
      <c r="F64" s="54"/>
    </row>
    <row r="65" spans="2:6">
      <c r="B65" s="53"/>
      <c r="C65" s="54"/>
      <c r="D65" s="54"/>
      <c r="E65" s="54"/>
      <c r="F65" s="54"/>
    </row>
    <row r="66" spans="2:6">
      <c r="B66" s="53"/>
      <c r="C66" s="54"/>
      <c r="D66" s="54"/>
      <c r="E66" s="54"/>
      <c r="F66" s="54"/>
    </row>
    <row r="67" spans="2:6">
      <c r="B67" s="53"/>
      <c r="C67" s="54"/>
      <c r="D67" s="54"/>
      <c r="E67" s="54"/>
      <c r="F67" s="54"/>
    </row>
    <row r="68" spans="2:6">
      <c r="B68" s="53"/>
      <c r="C68" s="54"/>
      <c r="D68" s="54"/>
      <c r="E68" s="54"/>
      <c r="F68" s="54"/>
    </row>
    <row r="69" spans="2:6">
      <c r="B69" s="53"/>
      <c r="C69" s="54"/>
      <c r="D69" s="54"/>
      <c r="E69" s="54"/>
      <c r="F69" s="54"/>
    </row>
    <row r="70" spans="2:6">
      <c r="B70" s="53"/>
      <c r="C70" s="54"/>
      <c r="D70" s="54"/>
      <c r="E70" s="54"/>
      <c r="F70" s="54"/>
    </row>
    <row r="71" spans="2:6">
      <c r="B71" s="53"/>
      <c r="C71" s="54"/>
      <c r="D71" s="54"/>
      <c r="E71" s="54"/>
      <c r="F71" s="54"/>
    </row>
    <row r="72" spans="2:6">
      <c r="B72" s="53"/>
      <c r="C72" s="54"/>
      <c r="D72" s="54"/>
      <c r="E72" s="54"/>
      <c r="F72" s="54"/>
    </row>
    <row r="73" spans="2:6">
      <c r="B73" s="53"/>
      <c r="C73" s="54"/>
      <c r="D73" s="54"/>
      <c r="E73" s="54"/>
      <c r="F73" s="54"/>
    </row>
    <row r="74" spans="2:6">
      <c r="B74" s="53"/>
      <c r="C74" s="54"/>
      <c r="D74" s="54"/>
      <c r="E74" s="54"/>
      <c r="F74" s="54"/>
    </row>
    <row r="75" spans="2:6">
      <c r="B75" s="53"/>
      <c r="C75" s="54"/>
      <c r="D75" s="54"/>
      <c r="E75" s="54"/>
      <c r="F75" s="54"/>
    </row>
    <row r="76" spans="2:6">
      <c r="B76" s="53"/>
      <c r="C76" s="54"/>
      <c r="D76" s="54"/>
      <c r="E76" s="54"/>
      <c r="F76" s="54"/>
    </row>
    <row r="77" spans="2:6">
      <c r="B77" s="53"/>
      <c r="C77" s="54"/>
      <c r="D77" s="54"/>
      <c r="E77" s="54"/>
      <c r="F77" s="54"/>
    </row>
    <row r="78" spans="2:6">
      <c r="B78" s="53"/>
      <c r="C78" s="54"/>
      <c r="D78" s="54"/>
      <c r="E78" s="54"/>
      <c r="F78" s="54"/>
    </row>
    <row r="79" spans="2:6">
      <c r="B79" s="53"/>
      <c r="C79" s="54"/>
      <c r="D79" s="54"/>
      <c r="E79" s="54"/>
      <c r="F79" s="54"/>
    </row>
    <row r="80" spans="2:6">
      <c r="B80" s="53"/>
      <c r="C80" s="54"/>
      <c r="D80" s="54"/>
      <c r="E80" s="54"/>
      <c r="F80" s="54"/>
    </row>
    <row r="81" spans="2:6">
      <c r="B81" s="53"/>
      <c r="C81" s="54"/>
      <c r="D81" s="54"/>
      <c r="E81" s="54"/>
      <c r="F81" s="54"/>
    </row>
    <row r="82" spans="2:6">
      <c r="B82" s="53"/>
      <c r="C82" s="54"/>
      <c r="D82" s="54"/>
      <c r="E82" s="54"/>
      <c r="F82" s="54"/>
    </row>
    <row r="83" spans="2:6">
      <c r="B83" s="53"/>
      <c r="C83" s="54"/>
      <c r="D83" s="54"/>
      <c r="E83" s="54"/>
      <c r="F83" s="54"/>
    </row>
    <row r="84" spans="2:6">
      <c r="B84" s="53"/>
      <c r="C84" s="54"/>
      <c r="D84" s="54"/>
      <c r="E84" s="54"/>
      <c r="F84" s="54"/>
    </row>
    <row r="85" spans="2:6">
      <c r="B85" s="53"/>
      <c r="C85" s="54"/>
      <c r="D85" s="54"/>
      <c r="E85" s="54"/>
      <c r="F85" s="54"/>
    </row>
    <row r="86" spans="2:6">
      <c r="B86" s="53"/>
      <c r="C86" s="54"/>
      <c r="D86" s="54"/>
      <c r="E86" s="54"/>
      <c r="F86" s="54"/>
    </row>
    <row r="87" spans="2:6">
      <c r="B87" s="53"/>
      <c r="C87" s="54"/>
      <c r="D87" s="54"/>
      <c r="E87" s="54"/>
      <c r="F87" s="54"/>
    </row>
    <row r="88" spans="2:6">
      <c r="B88" s="53"/>
      <c r="C88" s="54"/>
      <c r="D88" s="54"/>
      <c r="E88" s="54"/>
      <c r="F88" s="54"/>
    </row>
    <row r="89" spans="2:6">
      <c r="B89" s="53"/>
      <c r="C89" s="54"/>
      <c r="D89" s="54"/>
      <c r="E89" s="54"/>
      <c r="F89" s="54"/>
    </row>
    <row r="90" spans="2:6">
      <c r="B90" s="53"/>
      <c r="C90" s="54"/>
      <c r="D90" s="54"/>
      <c r="E90" s="54"/>
      <c r="F90" s="54"/>
    </row>
    <row r="91" spans="2:6">
      <c r="B91" s="53"/>
      <c r="C91" s="54"/>
      <c r="D91" s="54"/>
      <c r="E91" s="54"/>
      <c r="F91" s="54"/>
    </row>
    <row r="92" spans="2:6">
      <c r="B92" s="53"/>
      <c r="C92" s="54"/>
      <c r="D92" s="54"/>
      <c r="E92" s="54"/>
      <c r="F92" s="54"/>
    </row>
    <row r="93" spans="2:6">
      <c r="B93" s="53"/>
      <c r="C93" s="54"/>
      <c r="D93" s="54"/>
      <c r="E93" s="54"/>
      <c r="F93" s="54"/>
    </row>
    <row r="94" spans="2:6">
      <c r="B94" s="53"/>
      <c r="C94" s="54"/>
      <c r="D94" s="54"/>
      <c r="E94" s="54"/>
      <c r="F94" s="54"/>
    </row>
    <row r="95" spans="2:6">
      <c r="B95" s="53"/>
      <c r="C95" s="54"/>
      <c r="D95" s="54"/>
      <c r="E95" s="54"/>
      <c r="F95" s="54"/>
    </row>
    <row r="96" spans="2:6">
      <c r="B96" s="53"/>
      <c r="C96" s="54"/>
      <c r="D96" s="54"/>
      <c r="E96" s="54"/>
      <c r="F96" s="54"/>
    </row>
    <row r="97" spans="2:6">
      <c r="B97" s="53"/>
      <c r="C97" s="54"/>
      <c r="D97" s="54"/>
      <c r="E97" s="54"/>
      <c r="F97" s="54"/>
    </row>
    <row r="98" spans="2:6">
      <c r="B98" s="53"/>
      <c r="C98" s="54"/>
      <c r="D98" s="54"/>
      <c r="E98" s="54"/>
      <c r="F98" s="54"/>
    </row>
    <row r="99" spans="2:6">
      <c r="B99" s="53"/>
      <c r="C99" s="54"/>
      <c r="D99" s="54"/>
      <c r="E99" s="54"/>
      <c r="F99" s="54"/>
    </row>
    <row r="100" spans="2:6">
      <c r="B100" s="53"/>
      <c r="C100" s="54"/>
      <c r="D100" s="54"/>
      <c r="E100" s="54"/>
      <c r="F100" s="54"/>
    </row>
    <row r="101" spans="2:6">
      <c r="B101" s="53"/>
      <c r="C101" s="54"/>
      <c r="D101" s="54"/>
      <c r="E101" s="54"/>
      <c r="F101" s="54"/>
    </row>
    <row r="102" spans="2:6">
      <c r="B102" s="53"/>
      <c r="C102" s="54"/>
      <c r="D102" s="54"/>
      <c r="E102" s="54"/>
      <c r="F102" s="54"/>
    </row>
    <row r="103" spans="2:6">
      <c r="B103" s="53"/>
      <c r="C103" s="54"/>
      <c r="D103" s="54"/>
      <c r="E103" s="54"/>
      <c r="F103" s="54"/>
    </row>
    <row r="104" spans="2:6">
      <c r="B104" s="53"/>
      <c r="C104" s="54"/>
      <c r="D104" s="54"/>
      <c r="E104" s="54"/>
      <c r="F104" s="54"/>
    </row>
    <row r="105" spans="2:6">
      <c r="B105" s="53"/>
      <c r="C105" s="54"/>
      <c r="D105" s="54"/>
      <c r="E105" s="54"/>
      <c r="F105" s="54"/>
    </row>
    <row r="106" spans="2:6">
      <c r="B106" s="53"/>
      <c r="C106" s="54"/>
      <c r="D106" s="54"/>
      <c r="E106" s="54"/>
      <c r="F106" s="54"/>
    </row>
    <row r="107" spans="2:6">
      <c r="B107" s="53"/>
      <c r="C107" s="54"/>
      <c r="D107" s="54"/>
      <c r="E107" s="54"/>
      <c r="F107" s="54"/>
    </row>
    <row r="108" spans="2:6">
      <c r="B108" s="53"/>
      <c r="C108" s="54"/>
      <c r="D108" s="54"/>
      <c r="E108" s="54"/>
      <c r="F108" s="54"/>
    </row>
    <row r="109" spans="2:6">
      <c r="B109" s="53"/>
      <c r="C109" s="54"/>
      <c r="D109" s="54"/>
      <c r="E109" s="54"/>
      <c r="F109" s="54"/>
    </row>
    <row r="110" spans="2:6">
      <c r="B110" s="53"/>
      <c r="C110" s="54"/>
      <c r="D110" s="54"/>
      <c r="E110" s="54"/>
      <c r="F110" s="54"/>
    </row>
    <row r="111" spans="2:6">
      <c r="B111" s="53"/>
      <c r="C111" s="54"/>
      <c r="D111" s="54"/>
      <c r="E111" s="54"/>
      <c r="F111" s="54"/>
    </row>
    <row r="112" spans="2:6">
      <c r="B112" s="53"/>
      <c r="C112" s="54"/>
      <c r="D112" s="54"/>
      <c r="E112" s="54"/>
      <c r="F112" s="54"/>
    </row>
    <row r="113" spans="2:6">
      <c r="B113" s="53"/>
      <c r="C113" s="54"/>
      <c r="D113" s="54"/>
      <c r="E113" s="54"/>
      <c r="F113" s="54"/>
    </row>
    <row r="114" spans="2:6">
      <c r="B114" s="53"/>
      <c r="C114" s="54"/>
      <c r="D114" s="54"/>
      <c r="E114" s="54"/>
      <c r="F114" s="54"/>
    </row>
    <row r="115" spans="2:6">
      <c r="B115" s="53"/>
      <c r="C115" s="54"/>
      <c r="D115" s="54"/>
      <c r="E115" s="54"/>
      <c r="F115" s="54"/>
    </row>
    <row r="116" spans="2:6">
      <c r="B116" s="53"/>
      <c r="C116" s="54"/>
      <c r="D116" s="54"/>
      <c r="E116" s="54"/>
      <c r="F116" s="54"/>
    </row>
    <row r="117" spans="2:6">
      <c r="B117" s="53"/>
      <c r="C117" s="54"/>
      <c r="D117" s="54"/>
      <c r="E117" s="54"/>
      <c r="F117" s="54"/>
    </row>
    <row r="118" spans="2:6">
      <c r="B118" s="53"/>
      <c r="C118" s="54"/>
      <c r="D118" s="54"/>
      <c r="E118" s="54"/>
      <c r="F118" s="54"/>
    </row>
    <row r="119" spans="2:6">
      <c r="B119" s="53"/>
      <c r="C119" s="54"/>
      <c r="D119" s="54"/>
      <c r="E119" s="54"/>
      <c r="F119" s="54"/>
    </row>
    <row r="120" spans="2:6">
      <c r="B120" s="53"/>
      <c r="C120" s="54"/>
      <c r="D120" s="54"/>
      <c r="E120" s="54"/>
      <c r="F120" s="54"/>
    </row>
    <row r="121" spans="2:6">
      <c r="B121" s="53"/>
      <c r="C121" s="54"/>
      <c r="D121" s="54"/>
      <c r="E121" s="54"/>
      <c r="F121" s="54"/>
    </row>
    <row r="122" spans="2:6">
      <c r="B122" s="53"/>
      <c r="C122" s="54"/>
      <c r="D122" s="54"/>
      <c r="E122" s="54"/>
      <c r="F122" s="54"/>
    </row>
    <row r="123" spans="2:6">
      <c r="B123" s="53"/>
      <c r="C123" s="54"/>
      <c r="D123" s="54"/>
      <c r="E123" s="54"/>
      <c r="F123" s="54"/>
    </row>
    <row r="124" spans="2:6">
      <c r="B124" s="53"/>
      <c r="C124" s="54"/>
      <c r="D124" s="54"/>
      <c r="E124" s="54"/>
      <c r="F124" s="54"/>
    </row>
    <row r="125" spans="2:6">
      <c r="B125" s="53"/>
      <c r="C125" s="54"/>
      <c r="D125" s="54"/>
      <c r="E125" s="54"/>
      <c r="F125" s="54"/>
    </row>
    <row r="126" spans="2:6">
      <c r="B126" s="53"/>
      <c r="C126" s="54"/>
      <c r="D126" s="54"/>
      <c r="E126" s="54"/>
      <c r="F126" s="54"/>
    </row>
    <row r="127" spans="2:6">
      <c r="B127" s="53"/>
      <c r="C127" s="54"/>
      <c r="D127" s="54"/>
      <c r="E127" s="54"/>
      <c r="F127" s="54"/>
    </row>
    <row r="128" spans="2:6">
      <c r="B128" s="53"/>
      <c r="C128" s="54"/>
      <c r="D128" s="54"/>
      <c r="E128" s="54"/>
      <c r="F128" s="54"/>
    </row>
    <row r="129" spans="2:6">
      <c r="B129" s="53"/>
      <c r="C129" s="54"/>
      <c r="D129" s="54"/>
      <c r="E129" s="54"/>
      <c r="F129" s="54"/>
    </row>
    <row r="130" spans="2:6">
      <c r="B130" s="53"/>
      <c r="C130" s="54"/>
      <c r="D130" s="54"/>
      <c r="E130" s="54"/>
      <c r="F130" s="54"/>
    </row>
    <row r="131" spans="2:6">
      <c r="B131" s="53"/>
      <c r="C131" s="54"/>
      <c r="D131" s="54"/>
      <c r="E131" s="54"/>
      <c r="F131" s="54"/>
    </row>
    <row r="132" spans="2:6">
      <c r="B132" s="53"/>
      <c r="C132" s="54"/>
      <c r="D132" s="54"/>
      <c r="E132" s="54"/>
      <c r="F132" s="54"/>
    </row>
    <row r="133" spans="2:6">
      <c r="B133" s="53"/>
      <c r="C133" s="54"/>
      <c r="D133" s="54"/>
      <c r="E133" s="54"/>
      <c r="F133" s="54"/>
    </row>
    <row r="134" spans="2:6">
      <c r="B134" s="53"/>
      <c r="C134" s="54"/>
      <c r="D134" s="54"/>
      <c r="E134" s="54"/>
      <c r="F134" s="54"/>
    </row>
    <row r="135" spans="2:6">
      <c r="B135" s="53"/>
      <c r="C135" s="54"/>
      <c r="D135" s="54"/>
      <c r="E135" s="54"/>
      <c r="F135" s="54"/>
    </row>
    <row r="136" spans="2:6">
      <c r="B136" s="53"/>
      <c r="C136" s="54"/>
      <c r="D136" s="54"/>
      <c r="E136" s="54"/>
      <c r="F136" s="54"/>
    </row>
    <row r="137" spans="2:6">
      <c r="B137" s="53"/>
      <c r="C137" s="54"/>
      <c r="D137" s="54"/>
      <c r="E137" s="54"/>
      <c r="F137" s="54"/>
    </row>
    <row r="138" spans="2:6">
      <c r="B138" s="53"/>
      <c r="C138" s="54"/>
      <c r="D138" s="54"/>
      <c r="E138" s="54"/>
      <c r="F138" s="54"/>
    </row>
    <row r="139" spans="2:6">
      <c r="B139" s="53"/>
      <c r="C139" s="54"/>
      <c r="D139" s="54"/>
      <c r="E139" s="54"/>
      <c r="F139" s="54"/>
    </row>
    <row r="140" spans="2:6">
      <c r="B140" s="53"/>
      <c r="C140" s="54"/>
      <c r="D140" s="54"/>
      <c r="E140" s="54"/>
      <c r="F140" s="54"/>
    </row>
    <row r="141" spans="2:6">
      <c r="B141" s="53"/>
      <c r="C141" s="54"/>
      <c r="D141" s="54"/>
      <c r="E141" s="54"/>
      <c r="F141" s="54"/>
    </row>
    <row r="142" spans="2:6">
      <c r="B142" s="53"/>
      <c r="C142" s="54"/>
      <c r="D142" s="54"/>
      <c r="E142" s="54"/>
      <c r="F142" s="54"/>
    </row>
    <row r="143" spans="2:6">
      <c r="B143" s="53"/>
      <c r="C143" s="54"/>
      <c r="D143" s="54"/>
      <c r="E143" s="54"/>
      <c r="F143" s="54"/>
    </row>
    <row r="144" spans="2:6">
      <c r="B144" s="53"/>
      <c r="C144" s="54"/>
      <c r="D144" s="54"/>
      <c r="E144" s="54"/>
      <c r="F144" s="54"/>
    </row>
    <row r="145" spans="2:6">
      <c r="B145" s="53"/>
      <c r="C145" s="54"/>
      <c r="D145" s="54"/>
      <c r="E145" s="54"/>
      <c r="F145" s="54"/>
    </row>
    <row r="146" spans="2:6">
      <c r="B146" s="53"/>
      <c r="C146" s="54"/>
      <c r="D146" s="54"/>
      <c r="E146" s="54"/>
      <c r="F146" s="54"/>
    </row>
    <row r="147" spans="2:6">
      <c r="B147" s="53"/>
      <c r="C147" s="54"/>
      <c r="D147" s="54"/>
      <c r="E147" s="54"/>
      <c r="F147" s="54"/>
    </row>
    <row r="148" spans="2:6">
      <c r="B148" s="53"/>
      <c r="C148" s="54"/>
      <c r="D148" s="54"/>
      <c r="E148" s="54"/>
      <c r="F148" s="54"/>
    </row>
    <row r="149" spans="2:6">
      <c r="B149" s="53"/>
      <c r="C149" s="54"/>
      <c r="D149" s="54"/>
      <c r="E149" s="54"/>
      <c r="F149" s="54"/>
    </row>
    <row r="150" spans="2:6">
      <c r="B150" s="53"/>
      <c r="C150" s="54"/>
      <c r="D150" s="54"/>
      <c r="E150" s="54"/>
      <c r="F150" s="54"/>
    </row>
    <row r="151" spans="2:6">
      <c r="B151" s="53"/>
      <c r="C151" s="54"/>
      <c r="D151" s="54"/>
      <c r="E151" s="54"/>
      <c r="F151" s="54"/>
    </row>
    <row r="152" spans="2:6">
      <c r="B152" s="53"/>
      <c r="C152" s="54"/>
      <c r="D152" s="54"/>
      <c r="E152" s="54"/>
      <c r="F152" s="54"/>
    </row>
    <row r="153" spans="2:6">
      <c r="B153" s="53"/>
      <c r="C153" s="54"/>
      <c r="D153" s="54"/>
      <c r="E153" s="54"/>
      <c r="F153" s="54"/>
    </row>
    <row r="154" spans="2:6">
      <c r="B154" s="53"/>
      <c r="C154" s="54"/>
      <c r="D154" s="54"/>
      <c r="E154" s="54"/>
      <c r="F154" s="54"/>
    </row>
    <row r="155" spans="2:6">
      <c r="B155" s="53"/>
      <c r="C155" s="54"/>
      <c r="D155" s="54"/>
      <c r="E155" s="54"/>
      <c r="F155" s="54"/>
    </row>
    <row r="156" spans="2:6">
      <c r="B156" s="53"/>
      <c r="C156" s="54"/>
      <c r="D156" s="54"/>
      <c r="E156" s="54"/>
      <c r="F156" s="54"/>
    </row>
    <row r="157" spans="2:6">
      <c r="B157" s="53"/>
      <c r="C157" s="54"/>
      <c r="D157" s="54"/>
      <c r="E157" s="54"/>
      <c r="F157" s="54"/>
    </row>
    <row r="158" spans="2:6">
      <c r="B158" s="53"/>
      <c r="C158" s="54"/>
      <c r="D158" s="54"/>
      <c r="E158" s="54"/>
      <c r="F158" s="54"/>
    </row>
    <row r="159" spans="2:6">
      <c r="B159" s="53"/>
      <c r="C159" s="54"/>
      <c r="D159" s="54"/>
      <c r="E159" s="54"/>
      <c r="F159" s="54"/>
    </row>
    <row r="160" spans="2:6">
      <c r="B160" s="53"/>
      <c r="C160" s="54"/>
      <c r="D160" s="54"/>
      <c r="E160" s="54"/>
      <c r="F160" s="54"/>
    </row>
    <row r="161" spans="2:6">
      <c r="B161" s="53"/>
      <c r="C161" s="54"/>
      <c r="D161" s="54"/>
      <c r="E161" s="54"/>
      <c r="F161" s="54"/>
    </row>
    <row r="162" spans="2:6">
      <c r="B162" s="53"/>
      <c r="C162" s="54"/>
      <c r="D162" s="54"/>
      <c r="E162" s="54"/>
      <c r="F162" s="54"/>
    </row>
    <row r="163" spans="2:6">
      <c r="B163" s="53"/>
      <c r="C163" s="54"/>
      <c r="D163" s="54"/>
      <c r="E163" s="54"/>
      <c r="F163" s="54"/>
    </row>
    <row r="164" spans="2:6">
      <c r="B164" s="53"/>
      <c r="C164" s="54"/>
      <c r="D164" s="54"/>
      <c r="E164" s="54"/>
      <c r="F164" s="54"/>
    </row>
    <row r="165" spans="2:6">
      <c r="B165" s="53"/>
      <c r="C165" s="54"/>
      <c r="D165" s="54"/>
      <c r="E165" s="54"/>
      <c r="F165" s="54"/>
    </row>
    <row r="166" spans="2:6">
      <c r="B166" s="53"/>
      <c r="C166" s="54"/>
      <c r="D166" s="54"/>
      <c r="E166" s="54"/>
      <c r="F166" s="54"/>
    </row>
    <row r="167" spans="2:6">
      <c r="B167" s="53"/>
      <c r="C167" s="54"/>
      <c r="D167" s="54"/>
      <c r="E167" s="54"/>
      <c r="F167" s="54"/>
    </row>
    <row r="168" spans="2:6">
      <c r="B168" s="53"/>
      <c r="C168" s="54"/>
      <c r="D168" s="54"/>
      <c r="E168" s="54"/>
      <c r="F168" s="54"/>
    </row>
    <row r="169" spans="2:6">
      <c r="B169" s="53"/>
      <c r="C169" s="54"/>
      <c r="D169" s="54"/>
      <c r="E169" s="54"/>
      <c r="F169" s="54"/>
    </row>
    <row r="170" spans="2:6">
      <c r="B170" s="53"/>
      <c r="C170" s="54"/>
      <c r="D170" s="54"/>
      <c r="E170" s="54"/>
      <c r="F170" s="54"/>
    </row>
    <row r="171" spans="2:6">
      <c r="B171" s="53"/>
      <c r="C171" s="54"/>
      <c r="D171" s="54"/>
      <c r="E171" s="54"/>
      <c r="F171" s="54"/>
    </row>
    <row r="172" spans="2:6">
      <c r="B172" s="53"/>
      <c r="C172" s="54"/>
      <c r="D172" s="54"/>
      <c r="E172" s="54"/>
      <c r="F172" s="54"/>
    </row>
    <row r="173" spans="2:6">
      <c r="B173" s="53"/>
      <c r="C173" s="54"/>
      <c r="D173" s="54"/>
      <c r="E173" s="54"/>
      <c r="F173" s="54"/>
    </row>
    <row r="174" spans="2:6">
      <c r="B174" s="53"/>
      <c r="C174" s="54"/>
      <c r="D174" s="54"/>
      <c r="E174" s="54"/>
      <c r="F174" s="54"/>
    </row>
    <row r="175" spans="2:6">
      <c r="B175" s="53"/>
      <c r="C175" s="54"/>
      <c r="D175" s="54"/>
      <c r="E175" s="54"/>
      <c r="F175" s="54"/>
    </row>
    <row r="176" spans="2:6">
      <c r="B176" s="53"/>
      <c r="C176" s="54"/>
      <c r="D176" s="54"/>
      <c r="E176" s="54"/>
      <c r="F176" s="54"/>
    </row>
    <row r="177" spans="2:6">
      <c r="B177" s="53"/>
      <c r="C177" s="54"/>
      <c r="D177" s="54"/>
      <c r="E177" s="54"/>
      <c r="F177" s="54"/>
    </row>
    <row r="178" spans="2:6">
      <c r="B178" s="53"/>
      <c r="C178" s="54"/>
      <c r="D178" s="54"/>
      <c r="E178" s="54"/>
      <c r="F178" s="54"/>
    </row>
    <row r="179" spans="2:6">
      <c r="B179" s="53"/>
      <c r="C179" s="54"/>
      <c r="D179" s="54"/>
      <c r="E179" s="54"/>
      <c r="F179" s="54"/>
    </row>
    <row r="180" spans="2:6">
      <c r="B180" s="53"/>
      <c r="C180" s="54"/>
      <c r="D180" s="54"/>
      <c r="E180" s="54"/>
      <c r="F180" s="54"/>
    </row>
    <row r="181" spans="2:6">
      <c r="B181" s="53"/>
      <c r="C181" s="54"/>
      <c r="D181" s="54"/>
      <c r="E181" s="54"/>
      <c r="F181" s="54"/>
    </row>
    <row r="182" spans="2:6">
      <c r="B182" s="53"/>
      <c r="C182" s="54"/>
      <c r="D182" s="54"/>
      <c r="E182" s="54"/>
      <c r="F182" s="54"/>
    </row>
    <row r="183" spans="2:6">
      <c r="B183" s="53"/>
      <c r="C183" s="54"/>
      <c r="D183" s="54"/>
      <c r="E183" s="54"/>
      <c r="F183" s="54"/>
    </row>
    <row r="184" spans="2:6">
      <c r="B184" s="53"/>
      <c r="C184" s="54"/>
      <c r="D184" s="54"/>
      <c r="E184" s="54"/>
      <c r="F184" s="54"/>
    </row>
    <row r="185" spans="2:6">
      <c r="B185" s="53"/>
      <c r="C185" s="54"/>
      <c r="D185" s="54"/>
      <c r="E185" s="54"/>
      <c r="F185" s="54"/>
    </row>
    <row r="186" spans="2:6">
      <c r="B186" s="53"/>
      <c r="C186" s="54"/>
      <c r="D186" s="54"/>
      <c r="E186" s="54"/>
      <c r="F186" s="54"/>
    </row>
    <row r="187" spans="2:6">
      <c r="B187" s="53"/>
      <c r="C187" s="54"/>
      <c r="D187" s="54"/>
      <c r="E187" s="54"/>
      <c r="F187" s="54"/>
    </row>
    <row r="188" spans="2:6">
      <c r="B188" s="53"/>
      <c r="C188" s="54"/>
      <c r="D188" s="54"/>
      <c r="E188" s="54"/>
      <c r="F188" s="54"/>
    </row>
    <row r="189" spans="2:6">
      <c r="B189" s="53"/>
      <c r="C189" s="54"/>
      <c r="D189" s="54"/>
      <c r="E189" s="54"/>
      <c r="F189" s="54"/>
    </row>
    <row r="190" spans="2:6">
      <c r="B190" s="53"/>
      <c r="C190" s="54"/>
      <c r="D190" s="54"/>
      <c r="E190" s="54"/>
      <c r="F190" s="54"/>
    </row>
    <row r="191" spans="2:6">
      <c r="B191" s="53"/>
      <c r="C191" s="54"/>
      <c r="D191" s="54"/>
      <c r="E191" s="54"/>
      <c r="F191" s="54"/>
    </row>
    <row r="192" spans="2:6">
      <c r="B192" s="53"/>
      <c r="C192" s="54"/>
      <c r="D192" s="54"/>
      <c r="E192" s="54"/>
      <c r="F192" s="54"/>
    </row>
    <row r="193" spans="2:6">
      <c r="B193" s="53"/>
      <c r="C193" s="54"/>
      <c r="D193" s="54"/>
      <c r="E193" s="54"/>
      <c r="F193" s="54"/>
    </row>
    <row r="194" spans="2:6">
      <c r="B194" s="53"/>
      <c r="C194" s="54"/>
      <c r="D194" s="54"/>
      <c r="E194" s="54"/>
      <c r="F194" s="54"/>
    </row>
    <row r="195" spans="2:6">
      <c r="B195" s="53"/>
      <c r="C195" s="54"/>
      <c r="D195" s="54"/>
      <c r="E195" s="54"/>
      <c r="F195" s="54"/>
    </row>
    <row r="196" spans="2:6">
      <c r="B196" s="53"/>
      <c r="C196" s="54"/>
      <c r="D196" s="54"/>
      <c r="E196" s="54"/>
      <c r="F196" s="54"/>
    </row>
    <row r="197" spans="2:6">
      <c r="B197" s="53"/>
      <c r="C197" s="54"/>
      <c r="D197" s="54"/>
      <c r="E197" s="54"/>
      <c r="F197" s="54"/>
    </row>
    <row r="198" spans="2:6">
      <c r="B198" s="53"/>
      <c r="C198" s="54"/>
      <c r="D198" s="54"/>
      <c r="E198" s="54"/>
      <c r="F198" s="54"/>
    </row>
    <row r="199" spans="2:6">
      <c r="B199" s="53"/>
      <c r="C199" s="54"/>
      <c r="D199" s="54"/>
      <c r="E199" s="54"/>
      <c r="F199" s="54"/>
    </row>
    <row r="200" spans="2:6">
      <c r="B200" s="53"/>
      <c r="C200" s="54"/>
      <c r="D200" s="54"/>
      <c r="E200" s="54"/>
      <c r="F200" s="54"/>
    </row>
    <row r="201" spans="2:6">
      <c r="B201" s="53"/>
      <c r="C201" s="54"/>
      <c r="D201" s="54"/>
      <c r="E201" s="54"/>
      <c r="F201" s="54"/>
    </row>
    <row r="202" spans="2:6">
      <c r="B202" s="53"/>
      <c r="C202" s="54"/>
      <c r="D202" s="54"/>
      <c r="E202" s="54"/>
      <c r="F202" s="54"/>
    </row>
    <row r="203" spans="2:6">
      <c r="B203" s="53"/>
      <c r="C203" s="54"/>
      <c r="D203" s="54"/>
      <c r="E203" s="54"/>
      <c r="F203" s="54"/>
    </row>
    <row r="204" spans="2:6">
      <c r="B204" s="53"/>
      <c r="C204" s="54"/>
      <c r="D204" s="54"/>
      <c r="E204" s="54"/>
      <c r="F204" s="54"/>
    </row>
    <row r="205" spans="2:6">
      <c r="B205" s="53"/>
      <c r="C205" s="54"/>
      <c r="D205" s="54"/>
      <c r="E205" s="54"/>
      <c r="F205" s="54"/>
    </row>
    <row r="206" spans="2:6">
      <c r="B206" s="53"/>
      <c r="C206" s="54"/>
      <c r="D206" s="54"/>
      <c r="E206" s="54"/>
      <c r="F206" s="54"/>
    </row>
    <row r="207" spans="2:6">
      <c r="B207" s="53"/>
      <c r="C207" s="54"/>
      <c r="D207" s="54"/>
      <c r="E207" s="54"/>
      <c r="F207" s="54"/>
    </row>
    <row r="208" spans="2:6">
      <c r="B208" s="53"/>
      <c r="C208" s="54"/>
      <c r="D208" s="54"/>
      <c r="E208" s="54"/>
      <c r="F208" s="54"/>
    </row>
    <row r="209" spans="2:6">
      <c r="B209" s="53"/>
      <c r="C209" s="54"/>
      <c r="D209" s="54"/>
      <c r="E209" s="54"/>
      <c r="F209" s="54"/>
    </row>
    <row r="210" spans="2:6">
      <c r="B210" s="53"/>
      <c r="C210" s="54"/>
      <c r="D210" s="54"/>
      <c r="E210" s="54"/>
      <c r="F210" s="54"/>
    </row>
    <row r="211" spans="2:6">
      <c r="B211" s="53"/>
      <c r="C211" s="54"/>
      <c r="D211" s="54"/>
      <c r="E211" s="54"/>
      <c r="F211" s="54"/>
    </row>
    <row r="212" spans="2:6">
      <c r="B212" s="53"/>
      <c r="C212" s="54"/>
      <c r="D212" s="54"/>
      <c r="E212" s="54"/>
      <c r="F212" s="54"/>
    </row>
    <row r="213" spans="2:6">
      <c r="B213" s="53"/>
      <c r="C213" s="54"/>
      <c r="D213" s="54"/>
      <c r="E213" s="54"/>
      <c r="F213" s="54"/>
    </row>
    <row r="214" spans="2:6">
      <c r="B214" s="53"/>
      <c r="C214" s="54"/>
      <c r="D214" s="54"/>
      <c r="E214" s="54"/>
      <c r="F214" s="54"/>
    </row>
  </sheetData>
  <mergeCells count="16">
    <mergeCell ref="R5:Y5"/>
    <mergeCell ref="R6:W6"/>
    <mergeCell ref="X6:X7"/>
    <mergeCell ref="A7:A18"/>
    <mergeCell ref="A2:L2"/>
    <mergeCell ref="A4:A6"/>
    <mergeCell ref="B4:B6"/>
    <mergeCell ref="C4:C6"/>
    <mergeCell ref="E4:L4"/>
    <mergeCell ref="E5:J5"/>
    <mergeCell ref="K5:K6"/>
    <mergeCell ref="A19:A30"/>
    <mergeCell ref="A31:A42"/>
    <mergeCell ref="A43:A54"/>
    <mergeCell ref="N5:O5"/>
    <mergeCell ref="P5:P7"/>
  </mergeCells>
  <pageMargins left="0.98425196850393704" right="0.98425196850393704" top="0.98425196850393704" bottom="0.9842519685039370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2"/>
  <sheetViews>
    <sheetView showGridLines="0" rightToLeft="1" tabSelected="1" workbookViewId="0">
      <selection activeCell="K3" sqref="K3"/>
    </sheetView>
  </sheetViews>
  <sheetFormatPr defaultRowHeight="14.25"/>
  <cols>
    <col min="1" max="1" width="5.125" style="5" customWidth="1"/>
    <col min="2" max="2" width="7.125" style="6" customWidth="1"/>
    <col min="3" max="3" width="10" customWidth="1"/>
    <col min="4" max="4" width="5.625" customWidth="1"/>
    <col min="5" max="5" width="10.25" customWidth="1"/>
    <col min="6" max="6" width="5.625" customWidth="1"/>
    <col min="7" max="7" width="8.625" customWidth="1"/>
    <col min="8" max="8" width="5.625" customWidth="1"/>
    <col min="9" max="9" width="9.125" customWidth="1"/>
    <col min="10" max="10" width="5.625" customWidth="1"/>
    <col min="11" max="11" width="10" bestFit="1" customWidth="1"/>
    <col min="12" max="13" width="9.125" bestFit="1" customWidth="1"/>
  </cols>
  <sheetData>
    <row r="1" spans="1:12" ht="15" customHeight="1"/>
    <row r="2" spans="1:12" ht="12.75" customHeight="1">
      <c r="A2" s="124" t="s">
        <v>37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</row>
    <row r="3" spans="1:12" ht="12.75" customHeight="1">
      <c r="A3" s="71"/>
      <c r="B3" s="71"/>
      <c r="C3" s="71"/>
      <c r="D3" s="71"/>
      <c r="E3" s="71"/>
      <c r="F3" s="71"/>
      <c r="G3" s="71"/>
      <c r="H3" s="71"/>
      <c r="I3" s="71"/>
      <c r="J3" s="71"/>
    </row>
    <row r="4" spans="1:12" ht="9.9499999999999993" customHeight="1" thickBot="1"/>
    <row r="5" spans="1:12" ht="12.75" customHeight="1">
      <c r="A5" s="108" t="s">
        <v>0</v>
      </c>
      <c r="B5" s="111" t="s">
        <v>1</v>
      </c>
      <c r="C5" s="114" t="s">
        <v>35</v>
      </c>
      <c r="D5" s="7"/>
      <c r="E5" s="114" t="s">
        <v>4</v>
      </c>
      <c r="F5" s="117"/>
      <c r="G5" s="117"/>
      <c r="H5" s="117"/>
      <c r="I5" s="117"/>
      <c r="J5" s="117"/>
      <c r="K5" s="8"/>
    </row>
    <row r="6" spans="1:12" ht="12.75" customHeight="1">
      <c r="A6" s="109"/>
      <c r="B6" s="112"/>
      <c r="C6" s="115"/>
      <c r="D6" s="9"/>
      <c r="E6" s="125"/>
      <c r="F6" s="126"/>
      <c r="G6" s="126"/>
      <c r="H6" s="126"/>
      <c r="I6" s="126"/>
      <c r="J6" s="126"/>
      <c r="K6" s="8"/>
    </row>
    <row r="7" spans="1:12" ht="48" customHeight="1" thickBot="1">
      <c r="A7" s="110"/>
      <c r="B7" s="113"/>
      <c r="C7" s="116"/>
      <c r="D7" s="11" t="s">
        <v>6</v>
      </c>
      <c r="E7" s="12" t="s">
        <v>34</v>
      </c>
      <c r="F7" s="13" t="s">
        <v>6</v>
      </c>
      <c r="G7" s="14" t="s">
        <v>8</v>
      </c>
      <c r="H7" s="13" t="s">
        <v>6</v>
      </c>
      <c r="I7" s="14" t="s">
        <v>36</v>
      </c>
      <c r="J7" s="72" t="s">
        <v>6</v>
      </c>
      <c r="K7" s="70"/>
    </row>
    <row r="8" spans="1:12" ht="15.95" customHeight="1">
      <c r="A8" s="123">
        <v>2015</v>
      </c>
      <c r="B8" s="73" t="s">
        <v>34</v>
      </c>
      <c r="C8" s="74">
        <v>8463426.8604980949</v>
      </c>
      <c r="D8" s="75">
        <v>100</v>
      </c>
      <c r="E8" s="76">
        <f t="shared" ref="E8:E27" si="0">G8+I8</f>
        <v>6705623.1745648999</v>
      </c>
      <c r="F8" s="75">
        <v>100</v>
      </c>
      <c r="G8" s="74">
        <v>948019.1309140001</v>
      </c>
      <c r="H8" s="75">
        <v>100</v>
      </c>
      <c r="I8" s="77">
        <v>5757604.0436509</v>
      </c>
      <c r="J8" s="78">
        <v>100</v>
      </c>
      <c r="K8" s="79"/>
    </row>
    <row r="9" spans="1:12" ht="15.95" customHeight="1">
      <c r="A9" s="92"/>
      <c r="B9" s="32" t="s">
        <v>28</v>
      </c>
      <c r="C9" s="33">
        <v>3054109.4932590746</v>
      </c>
      <c r="D9" s="80">
        <f>C9/C8</f>
        <v>0.3608596781894246</v>
      </c>
      <c r="E9" s="35">
        <f t="shared" si="0"/>
        <v>2263821.2996330019</v>
      </c>
      <c r="F9" s="80">
        <f>E9/E8</f>
        <v>0.33760043484398328</v>
      </c>
      <c r="G9" s="33">
        <v>548500.14919999999</v>
      </c>
      <c r="H9" s="80">
        <f>G9/G8</f>
        <v>0.57857497946395064</v>
      </c>
      <c r="I9" s="33">
        <v>1715321.150433002</v>
      </c>
      <c r="J9" s="81">
        <f>I9/I8</f>
        <v>0.29792273616393322</v>
      </c>
      <c r="K9" s="82"/>
    </row>
    <row r="10" spans="1:12" ht="15.95" customHeight="1">
      <c r="A10" s="92"/>
      <c r="B10" s="32" t="s">
        <v>38</v>
      </c>
      <c r="C10" s="33">
        <v>2870377.4364373172</v>
      </c>
      <c r="D10" s="80">
        <f>C10/C8</f>
        <v>0.33915073453690697</v>
      </c>
      <c r="E10" s="35">
        <f t="shared" si="0"/>
        <v>2242997.7716210559</v>
      </c>
      <c r="F10" s="80">
        <f>E10/E8</f>
        <v>0.33449505187362316</v>
      </c>
      <c r="G10" s="33">
        <v>283313.4044</v>
      </c>
      <c r="H10" s="80">
        <f>G10/G8</f>
        <v>0.29884777127530443</v>
      </c>
      <c r="I10" s="33">
        <v>1959684.3672210558</v>
      </c>
      <c r="J10" s="81">
        <f>I10/I8</f>
        <v>0.34036456004335075</v>
      </c>
      <c r="K10" s="79"/>
    </row>
    <row r="11" spans="1:12" ht="15.95" customHeight="1">
      <c r="A11" s="92"/>
      <c r="B11" s="32" t="s">
        <v>39</v>
      </c>
      <c r="C11" s="33">
        <v>1599997.7003874541</v>
      </c>
      <c r="D11" s="80">
        <f>C11/C8</f>
        <v>0.18904844654063568</v>
      </c>
      <c r="E11" s="35">
        <f t="shared" si="0"/>
        <v>1337408.6531063006</v>
      </c>
      <c r="F11" s="80">
        <f>E11/E8</f>
        <v>0.19944584094424297</v>
      </c>
      <c r="G11" s="33">
        <v>89612.253599999982</v>
      </c>
      <c r="H11" s="80">
        <f>G11/G8</f>
        <v>9.4525786113201532E-2</v>
      </c>
      <c r="I11" s="33">
        <v>1247796.3995063007</v>
      </c>
      <c r="J11" s="81">
        <f>I11/I8</f>
        <v>0.21672146782693175</v>
      </c>
      <c r="K11" s="83"/>
    </row>
    <row r="12" spans="1:12" ht="15.95" customHeight="1" thickBot="1">
      <c r="A12" s="92"/>
      <c r="B12" s="32" t="s">
        <v>30</v>
      </c>
      <c r="C12" s="33">
        <v>938942.23041425156</v>
      </c>
      <c r="D12" s="84">
        <f>C12/C8</f>
        <v>0.11094114073303309</v>
      </c>
      <c r="E12" s="35">
        <f t="shared" si="0"/>
        <v>861395.45020454144</v>
      </c>
      <c r="F12" s="84">
        <f>E12/E8</f>
        <v>0.12845867233815056</v>
      </c>
      <c r="G12" s="33">
        <v>26593.323713999991</v>
      </c>
      <c r="H12" s="84">
        <f>G12/G8</f>
        <v>2.8051463147543185E-2</v>
      </c>
      <c r="I12" s="33">
        <v>834802.1264905415</v>
      </c>
      <c r="J12" s="85">
        <f>I12/I8</f>
        <v>0.14499123596578431</v>
      </c>
      <c r="K12" s="83"/>
    </row>
    <row r="13" spans="1:12" ht="15.95" customHeight="1">
      <c r="A13" s="123">
        <v>2019</v>
      </c>
      <c r="B13" s="73" t="s">
        <v>34</v>
      </c>
      <c r="C13" s="86">
        <v>9125901.7639460005</v>
      </c>
      <c r="D13" s="75">
        <v>100</v>
      </c>
      <c r="E13" s="76">
        <f t="shared" si="0"/>
        <v>7211740.1052859984</v>
      </c>
      <c r="F13" s="75">
        <v>100</v>
      </c>
      <c r="G13" s="77">
        <v>1125892.3609860006</v>
      </c>
      <c r="H13" s="75">
        <v>100</v>
      </c>
      <c r="I13" s="77">
        <v>6085847.7442999976</v>
      </c>
      <c r="J13" s="78">
        <v>100</v>
      </c>
      <c r="K13" s="79"/>
    </row>
    <row r="14" spans="1:12" ht="15.95" customHeight="1">
      <c r="A14" s="92"/>
      <c r="B14" s="32" t="s">
        <v>28</v>
      </c>
      <c r="C14" s="33">
        <v>3314516.514</v>
      </c>
      <c r="D14" s="80">
        <f>C14/C13</f>
        <v>0.36319879390930648</v>
      </c>
      <c r="E14" s="35">
        <f t="shared" si="0"/>
        <v>2499095.7369999997</v>
      </c>
      <c r="F14" s="80">
        <f>E14/E13</f>
        <v>0.34653158606869849</v>
      </c>
      <c r="G14" s="33">
        <v>651095.53</v>
      </c>
      <c r="H14" s="80">
        <f>G14/G13</f>
        <v>0.57829287466681356</v>
      </c>
      <c r="I14" s="33">
        <v>1848000.2069999997</v>
      </c>
      <c r="J14" s="81">
        <f>I14/I13</f>
        <v>0.30365534673962818</v>
      </c>
      <c r="K14" s="87"/>
    </row>
    <row r="15" spans="1:12" ht="15.95" customHeight="1">
      <c r="A15" s="92"/>
      <c r="B15" s="32" t="s">
        <v>38</v>
      </c>
      <c r="C15" s="33">
        <v>3007268.4204000002</v>
      </c>
      <c r="D15" s="80">
        <f>C15/C13</f>
        <v>0.32953109711096323</v>
      </c>
      <c r="E15" s="35">
        <f t="shared" si="0"/>
        <v>2313310.7744</v>
      </c>
      <c r="F15" s="80">
        <f>E15/E13</f>
        <v>0.32077012491124157</v>
      </c>
      <c r="G15" s="33">
        <v>333929.92239999998</v>
      </c>
      <c r="H15" s="80">
        <f>G15/G13</f>
        <v>0.29659133854284325</v>
      </c>
      <c r="I15" s="33">
        <v>1979380.8520000002</v>
      </c>
      <c r="J15" s="81">
        <f>I15/I13</f>
        <v>0.32524324221779743</v>
      </c>
      <c r="K15" s="87"/>
    </row>
    <row r="16" spans="1:12" ht="15.95" customHeight="1">
      <c r="A16" s="92"/>
      <c r="B16" s="32" t="s">
        <v>39</v>
      </c>
      <c r="C16" s="33">
        <v>1715775.9795000001</v>
      </c>
      <c r="D16" s="80">
        <f>C16/C13</f>
        <v>0.18801166436818031</v>
      </c>
      <c r="E16" s="35">
        <f t="shared" si="0"/>
        <v>1406172.5702000002</v>
      </c>
      <c r="F16" s="80">
        <f>E16/E13</f>
        <v>0.19498381107346285</v>
      </c>
      <c r="G16" s="33">
        <v>104859.31819999999</v>
      </c>
      <c r="H16" s="80">
        <f>G16/G13</f>
        <v>9.3134407722750168E-2</v>
      </c>
      <c r="I16" s="33">
        <v>1301313.2520000001</v>
      </c>
      <c r="J16" s="81">
        <f>I16/I13</f>
        <v>0.21382612688902866</v>
      </c>
      <c r="K16" s="87"/>
    </row>
    <row r="17" spans="1:11" ht="15.95" customHeight="1" thickBot="1">
      <c r="A17" s="92"/>
      <c r="B17" s="32" t="s">
        <v>30</v>
      </c>
      <c r="C17" s="33">
        <v>1088340.850046</v>
      </c>
      <c r="D17" s="84">
        <f>C17/C13</f>
        <v>0.11925844461154994</v>
      </c>
      <c r="E17" s="35">
        <f t="shared" si="0"/>
        <v>993161.02368600003</v>
      </c>
      <c r="F17" s="84">
        <f>E17/E13</f>
        <v>0.1377144779465973</v>
      </c>
      <c r="G17" s="33">
        <v>36007.590385999989</v>
      </c>
      <c r="H17" s="84">
        <f>G17/G13</f>
        <v>3.1981379067592512E-2</v>
      </c>
      <c r="I17" s="33">
        <v>957153.43330000003</v>
      </c>
      <c r="J17" s="85">
        <f>I17/I13</f>
        <v>0.15727528415354616</v>
      </c>
      <c r="K17" s="87"/>
    </row>
    <row r="18" spans="1:11" ht="15.95" customHeight="1">
      <c r="A18" s="123">
        <v>2024</v>
      </c>
      <c r="B18" s="73" t="s">
        <v>34</v>
      </c>
      <c r="C18" s="74">
        <v>10005909</v>
      </c>
      <c r="D18" s="75">
        <v>100</v>
      </c>
      <c r="E18" s="76">
        <v>8202023</v>
      </c>
      <c r="F18" s="75">
        <v>100</v>
      </c>
      <c r="G18" s="74">
        <v>1713043</v>
      </c>
      <c r="H18" s="75">
        <v>100</v>
      </c>
      <c r="I18" s="74">
        <v>6488980</v>
      </c>
      <c r="J18" s="78">
        <v>100</v>
      </c>
      <c r="K18" s="87"/>
    </row>
    <row r="19" spans="1:11" ht="15.95" customHeight="1">
      <c r="A19" s="92"/>
      <c r="B19" s="32" t="s">
        <v>28</v>
      </c>
      <c r="C19" s="33">
        <v>3640220</v>
      </c>
      <c r="D19" s="88">
        <f>C19/C18</f>
        <v>0.36380702642808366</v>
      </c>
      <c r="E19" s="35">
        <v>2791854</v>
      </c>
      <c r="F19" s="80">
        <f>E19/E18</f>
        <v>0.3403860242771814</v>
      </c>
      <c r="G19" s="33">
        <v>796285</v>
      </c>
      <c r="H19" s="80">
        <f>G19/G18</f>
        <v>0.46483655109649902</v>
      </c>
      <c r="I19" s="33">
        <v>1995569</v>
      </c>
      <c r="J19" s="81">
        <f>I19/I18</f>
        <v>0.30753200040684359</v>
      </c>
      <c r="K19" s="87"/>
    </row>
    <row r="20" spans="1:11" ht="15.95" customHeight="1">
      <c r="A20" s="92"/>
      <c r="B20" s="32" t="s">
        <v>38</v>
      </c>
      <c r="C20" s="33">
        <v>3204926</v>
      </c>
      <c r="D20" s="88">
        <f>C20/C18</f>
        <v>0.32030333276067174</v>
      </c>
      <c r="E20" s="35">
        <v>2418794</v>
      </c>
      <c r="F20" s="80">
        <f>E20/E18</f>
        <v>0.29490212353708345</v>
      </c>
      <c r="G20" s="33">
        <v>417065</v>
      </c>
      <c r="H20" s="80">
        <f>G20/G18</f>
        <v>0.2434644080738195</v>
      </c>
      <c r="I20" s="33">
        <v>2001729</v>
      </c>
      <c r="J20" s="81">
        <f>I20/I18</f>
        <v>0.30848130214609998</v>
      </c>
      <c r="K20" s="87"/>
    </row>
    <row r="21" spans="1:11" ht="15.95" customHeight="1">
      <c r="A21" s="92"/>
      <c r="B21" s="32" t="s">
        <v>39</v>
      </c>
      <c r="C21" s="33">
        <v>1892445</v>
      </c>
      <c r="D21" s="88">
        <f>C21/C18</f>
        <v>0.18913274146306946</v>
      </c>
      <c r="E21" s="35">
        <v>1528079</v>
      </c>
      <c r="F21" s="80">
        <f>E21/E18</f>
        <v>0.18630513472103163</v>
      </c>
      <c r="G21" s="33">
        <v>126262</v>
      </c>
      <c r="H21" s="80">
        <f>G21/G18</f>
        <v>7.370626423271337E-2</v>
      </c>
      <c r="I21" s="33">
        <v>1401817</v>
      </c>
      <c r="J21" s="81">
        <f>I21/I18</f>
        <v>0.21603040847714125</v>
      </c>
      <c r="K21" s="87"/>
    </row>
    <row r="22" spans="1:11" ht="15.95" customHeight="1" thickBot="1">
      <c r="A22" s="94"/>
      <c r="B22" s="48" t="s">
        <v>30</v>
      </c>
      <c r="C22" s="49">
        <v>1268319</v>
      </c>
      <c r="D22" s="88">
        <f>C22/C18</f>
        <v>0.12675699928912007</v>
      </c>
      <c r="E22" s="89">
        <v>1142723</v>
      </c>
      <c r="F22" s="84">
        <f>E22/E18</f>
        <v>0.13932209163519779</v>
      </c>
      <c r="G22" s="49">
        <v>52857</v>
      </c>
      <c r="H22" s="84">
        <f>G22/G18</f>
        <v>3.0855617751568407E-2</v>
      </c>
      <c r="I22" s="49">
        <v>1089866</v>
      </c>
      <c r="J22" s="85">
        <f>I22/I18</f>
        <v>0.16795644307734034</v>
      </c>
      <c r="K22" s="87"/>
    </row>
    <row r="23" spans="1:11" ht="15.95" customHeight="1">
      <c r="A23" s="123">
        <v>2029</v>
      </c>
      <c r="B23" s="73" t="s">
        <v>34</v>
      </c>
      <c r="C23" s="74">
        <v>10938022.720060002</v>
      </c>
      <c r="D23" s="75">
        <v>100</v>
      </c>
      <c r="E23" s="76">
        <f t="shared" si="0"/>
        <v>8593797.5113699995</v>
      </c>
      <c r="F23" s="75">
        <v>100</v>
      </c>
      <c r="G23" s="74">
        <v>1713043.4255700004</v>
      </c>
      <c r="H23" s="75">
        <v>100</v>
      </c>
      <c r="I23" s="74">
        <v>6880754.0857999995</v>
      </c>
      <c r="J23" s="78">
        <v>100</v>
      </c>
      <c r="K23" s="87"/>
    </row>
    <row r="24" spans="1:11" ht="15.95" customHeight="1">
      <c r="A24" s="92"/>
      <c r="B24" s="32" t="s">
        <v>28</v>
      </c>
      <c r="C24" s="33">
        <v>3972417.6919999998</v>
      </c>
      <c r="D24" s="88">
        <f>C24/C23</f>
        <v>0.36317511799593416</v>
      </c>
      <c r="E24" s="35">
        <f t="shared" si="0"/>
        <v>3067128.7109999997</v>
      </c>
      <c r="F24" s="80">
        <f>E24/E23</f>
        <v>0.35690027684990761</v>
      </c>
      <c r="G24" s="33">
        <v>982493.29099999985</v>
      </c>
      <c r="H24" s="80">
        <f>G24/G23</f>
        <v>0.57353671035693898</v>
      </c>
      <c r="I24" s="33">
        <v>2084635.42</v>
      </c>
      <c r="J24" s="81">
        <f>I24/I23</f>
        <v>0.30296612755019381</v>
      </c>
      <c r="K24" s="87"/>
    </row>
    <row r="25" spans="1:11" ht="15.95" customHeight="1">
      <c r="A25" s="92"/>
      <c r="B25" s="32" t="s">
        <v>38</v>
      </c>
      <c r="C25" s="33">
        <v>3444927.3990000002</v>
      </c>
      <c r="D25" s="88">
        <f>C25/C23</f>
        <v>0.3149497388300454</v>
      </c>
      <c r="E25" s="35">
        <f t="shared" si="0"/>
        <v>2575288.7349999999</v>
      </c>
      <c r="F25" s="80">
        <f>E25/E23</f>
        <v>0.29966830514598131</v>
      </c>
      <c r="G25" s="33">
        <v>507840.93600000005</v>
      </c>
      <c r="H25" s="80">
        <f>G25/G23</f>
        <v>0.29645537784952553</v>
      </c>
      <c r="I25" s="33">
        <v>2067447.7989999999</v>
      </c>
      <c r="J25" s="81">
        <f>I25/I23</f>
        <v>0.30046820060996637</v>
      </c>
      <c r="K25" s="87"/>
    </row>
    <row r="26" spans="1:11" ht="15.95" customHeight="1">
      <c r="A26" s="92"/>
      <c r="B26" s="32" t="s">
        <v>39</v>
      </c>
      <c r="C26" s="33">
        <v>2078748.8316000002</v>
      </c>
      <c r="D26" s="88">
        <f>C26/C23</f>
        <v>0.19004795334605018</v>
      </c>
      <c r="E26" s="35">
        <f t="shared" si="0"/>
        <v>1678775.3896000001</v>
      </c>
      <c r="F26" s="80">
        <f>E26/E23</f>
        <v>0.19534732897521742</v>
      </c>
      <c r="G26" s="33">
        <v>152619.92459999997</v>
      </c>
      <c r="H26" s="80">
        <f>G26/G23</f>
        <v>8.909285212616079E-2</v>
      </c>
      <c r="I26" s="33">
        <v>1526155.4650000001</v>
      </c>
      <c r="J26" s="81">
        <f>I26/I23</f>
        <v>0.22180061167271897</v>
      </c>
      <c r="K26" s="87"/>
    </row>
    <row r="27" spans="1:11" ht="15.95" customHeight="1" thickBot="1">
      <c r="A27" s="94"/>
      <c r="B27" s="48" t="s">
        <v>30</v>
      </c>
      <c r="C27" s="49">
        <v>1441928.7974599996</v>
      </c>
      <c r="D27" s="88">
        <f>C27/C23</f>
        <v>0.13182718982797009</v>
      </c>
      <c r="E27" s="89">
        <f t="shared" si="0"/>
        <v>1272604.6757699996</v>
      </c>
      <c r="F27" s="84">
        <f>E27/E23</f>
        <v>0.14808408902889364</v>
      </c>
      <c r="G27" s="49">
        <v>70089.273969999995</v>
      </c>
      <c r="H27" s="84">
        <f>G27/G23</f>
        <v>4.0915059667374395E-2</v>
      </c>
      <c r="I27" s="49">
        <v>1202515.4017999996</v>
      </c>
      <c r="J27" s="85">
        <f>I27/I23</f>
        <v>0.17476506016712087</v>
      </c>
      <c r="K27" s="87"/>
    </row>
    <row r="28" spans="1:11" ht="15.95" customHeight="1">
      <c r="A28" s="123">
        <v>2034</v>
      </c>
      <c r="B28" s="73" t="s">
        <v>34</v>
      </c>
      <c r="C28" s="74">
        <v>11926890</v>
      </c>
      <c r="D28" s="75">
        <v>100</v>
      </c>
      <c r="E28" s="76">
        <v>9364597</v>
      </c>
      <c r="F28" s="75">
        <v>100</v>
      </c>
      <c r="G28" s="74">
        <v>2088432</v>
      </c>
      <c r="H28" s="75">
        <v>100</v>
      </c>
      <c r="I28" s="74">
        <v>7276165</v>
      </c>
      <c r="J28" s="78">
        <v>100</v>
      </c>
      <c r="K28" s="87"/>
    </row>
    <row r="29" spans="1:11" ht="15.95" customHeight="1">
      <c r="A29" s="92"/>
      <c r="B29" s="32" t="s">
        <v>28</v>
      </c>
      <c r="C29" s="33">
        <v>4294313</v>
      </c>
      <c r="D29" s="88">
        <f>C29/C28</f>
        <v>0.36005303981171954</v>
      </c>
      <c r="E29" s="35">
        <v>3335804</v>
      </c>
      <c r="F29" s="80">
        <f>E29/E28</f>
        <v>0.35621436779393711</v>
      </c>
      <c r="G29" s="33">
        <v>1197882</v>
      </c>
      <c r="H29" s="80">
        <f>G29/G28</f>
        <v>0.57357960421981657</v>
      </c>
      <c r="I29" s="33">
        <v>2137922</v>
      </c>
      <c r="J29" s="81">
        <f>I29/I28</f>
        <v>0.29382538741218761</v>
      </c>
      <c r="K29" s="87"/>
    </row>
    <row r="30" spans="1:11" ht="15.95" customHeight="1">
      <c r="A30" s="92"/>
      <c r="B30" s="32" t="s">
        <v>38</v>
      </c>
      <c r="C30" s="33">
        <v>3760486</v>
      </c>
      <c r="D30" s="88">
        <f>C30/C28</f>
        <v>0.31529476669944972</v>
      </c>
      <c r="E30" s="35">
        <v>2814010</v>
      </c>
      <c r="F30" s="80">
        <f>E30/E28</f>
        <v>0.30049451140289324</v>
      </c>
      <c r="G30" s="33">
        <v>615366</v>
      </c>
      <c r="H30" s="80">
        <f>G30/G28</f>
        <v>0.29465455423015929</v>
      </c>
      <c r="I30" s="33">
        <v>2198643</v>
      </c>
      <c r="J30" s="81">
        <f>I30/I28</f>
        <v>0.30217058024385096</v>
      </c>
      <c r="K30" s="87"/>
    </row>
    <row r="31" spans="1:11" ht="15.95" customHeight="1">
      <c r="A31" s="92"/>
      <c r="B31" s="32" t="s">
        <v>39</v>
      </c>
      <c r="C31" s="33">
        <v>2252910</v>
      </c>
      <c r="D31" s="88">
        <f>C31/C28</f>
        <v>0.18889333262904245</v>
      </c>
      <c r="E31" s="35">
        <v>1814908</v>
      </c>
      <c r="F31" s="80">
        <f>E31/E28</f>
        <v>0.193805243300913</v>
      </c>
      <c r="G31" s="33">
        <v>188975</v>
      </c>
      <c r="H31" s="80">
        <f>G31/G28</f>
        <v>9.0486546844714119E-2</v>
      </c>
      <c r="I31" s="33">
        <v>1625933</v>
      </c>
      <c r="J31" s="81">
        <f>I31/I28</f>
        <v>0.22346016067530081</v>
      </c>
      <c r="K31" s="87"/>
    </row>
    <row r="32" spans="1:11" ht="15.95" customHeight="1" thickBot="1">
      <c r="A32" s="94"/>
      <c r="B32" s="48" t="s">
        <v>30</v>
      </c>
      <c r="C32" s="49">
        <v>1619180</v>
      </c>
      <c r="D32" s="88">
        <f>C32/C28</f>
        <v>0.13575877701563441</v>
      </c>
      <c r="E32" s="35">
        <v>1399875</v>
      </c>
      <c r="F32" s="84">
        <f>E32/E28</f>
        <v>0.14948587750225664</v>
      </c>
      <c r="G32" s="49">
        <v>86209</v>
      </c>
      <c r="H32" s="84">
        <f>G32/G28</f>
        <v>4.1279294705310013E-2</v>
      </c>
      <c r="I32" s="49">
        <v>1313666</v>
      </c>
      <c r="J32" s="85">
        <f>I32/I28</f>
        <v>0.18054373423362444</v>
      </c>
      <c r="K32" s="87"/>
    </row>
    <row r="33" spans="1:11" ht="15.95" customHeight="1">
      <c r="A33" s="123">
        <v>2039</v>
      </c>
      <c r="B33" s="73" t="s">
        <v>34</v>
      </c>
      <c r="C33" s="74">
        <v>12997250.076170003</v>
      </c>
      <c r="D33" s="75">
        <v>100</v>
      </c>
      <c r="E33" s="76">
        <f t="shared" ref="E33:E56" si="1">G33+I33</f>
        <v>10223086.519400001</v>
      </c>
      <c r="F33" s="75">
        <v>100</v>
      </c>
      <c r="G33" s="74">
        <v>2531874.3574000001</v>
      </c>
      <c r="H33" s="75">
        <v>100</v>
      </c>
      <c r="I33" s="74">
        <v>7691212.1619999995</v>
      </c>
      <c r="J33" s="78">
        <v>100</v>
      </c>
      <c r="K33" s="87"/>
    </row>
    <row r="34" spans="1:11" ht="15.95" customHeight="1">
      <c r="A34" s="92"/>
      <c r="B34" s="32" t="s">
        <v>28</v>
      </c>
      <c r="C34" s="33">
        <v>4646508.5370000005</v>
      </c>
      <c r="D34" s="88">
        <f>C34/C33</f>
        <v>0.35749935638456393</v>
      </c>
      <c r="E34" s="35">
        <f t="shared" si="1"/>
        <v>3646043.8909999994</v>
      </c>
      <c r="F34" s="80">
        <f>E34/E33</f>
        <v>0.35664805184628212</v>
      </c>
      <c r="G34" s="33">
        <v>1432457.8209999995</v>
      </c>
      <c r="H34" s="80">
        <f>G34/G33</f>
        <v>0.56576971002265719</v>
      </c>
      <c r="I34" s="33">
        <v>2213586.0699999998</v>
      </c>
      <c r="J34" s="81">
        <f>I34/I33</f>
        <v>0.28780717829325692</v>
      </c>
      <c r="K34" s="87"/>
    </row>
    <row r="35" spans="1:11" ht="15.95" customHeight="1">
      <c r="A35" s="92"/>
      <c r="B35" s="32" t="s">
        <v>38</v>
      </c>
      <c r="C35" s="33">
        <v>4131805.4329999993</v>
      </c>
      <c r="D35" s="88">
        <f>C35/C33</f>
        <v>0.31789843303665583</v>
      </c>
      <c r="E35" s="35">
        <f t="shared" si="1"/>
        <v>3129128.4319999996</v>
      </c>
      <c r="F35" s="80">
        <f>E35/E33</f>
        <v>0.30608451039340806</v>
      </c>
      <c r="G35" s="33">
        <v>753915.28899999987</v>
      </c>
      <c r="H35" s="80">
        <f>G35/G33</f>
        <v>0.29776962936431051</v>
      </c>
      <c r="I35" s="33">
        <v>2375213.1429999997</v>
      </c>
      <c r="J35" s="81">
        <f>I35/I33</f>
        <v>0.30882169064783105</v>
      </c>
      <c r="K35" s="87"/>
    </row>
    <row r="36" spans="1:11" ht="15.95" customHeight="1">
      <c r="A36" s="92"/>
      <c r="B36" s="32" t="s">
        <v>39</v>
      </c>
      <c r="C36" s="33">
        <v>2376105.4898000001</v>
      </c>
      <c r="D36" s="88">
        <f>C36/C33</f>
        <v>0.18281601691703273</v>
      </c>
      <c r="E36" s="35">
        <f t="shared" si="1"/>
        <v>1880648.9547999999</v>
      </c>
      <c r="F36" s="80">
        <f>E36/E33</f>
        <v>0.18396097413742482</v>
      </c>
      <c r="G36" s="33">
        <v>237840.55980000002</v>
      </c>
      <c r="H36" s="80">
        <f>G36/G33</f>
        <v>9.3938531785692628E-2</v>
      </c>
      <c r="I36" s="33">
        <v>1642808.395</v>
      </c>
      <c r="J36" s="81">
        <f>I36/I33</f>
        <v>0.21359551139632182</v>
      </c>
      <c r="K36" s="87"/>
    </row>
    <row r="37" spans="1:11" ht="15.95" customHeight="1" thickBot="1">
      <c r="A37" s="94"/>
      <c r="B37" s="48" t="s">
        <v>30</v>
      </c>
      <c r="C37" s="49">
        <v>1842830.6163700006</v>
      </c>
      <c r="D37" s="88">
        <f>C37/C33</f>
        <v>0.14178619366174736</v>
      </c>
      <c r="E37" s="35">
        <f>G37+I37</f>
        <v>1805105.8014000002</v>
      </c>
      <c r="F37" s="84">
        <f>E37/E33</f>
        <v>0.17657150782931486</v>
      </c>
      <c r="G37" s="49">
        <v>345501.24740000005</v>
      </c>
      <c r="H37" s="84">
        <f>G37/G33</f>
        <v>0.13646066061303205</v>
      </c>
      <c r="I37" s="49">
        <v>1459604.5540000002</v>
      </c>
      <c r="J37" s="85">
        <f>I37/I33</f>
        <v>0.18977561966259024</v>
      </c>
      <c r="K37" s="87"/>
    </row>
    <row r="38" spans="1:11" ht="15.95" customHeight="1">
      <c r="A38" s="123">
        <v>2044</v>
      </c>
      <c r="B38" s="73" t="s">
        <v>34</v>
      </c>
      <c r="C38" s="74">
        <v>14162545</v>
      </c>
      <c r="D38" s="75">
        <v>100</v>
      </c>
      <c r="E38" s="76">
        <v>11180048</v>
      </c>
      <c r="F38" s="75">
        <v>100</v>
      </c>
      <c r="G38" s="74">
        <v>3058714</v>
      </c>
      <c r="H38" s="75">
        <v>100</v>
      </c>
      <c r="I38" s="74">
        <v>8121334</v>
      </c>
      <c r="J38" s="78">
        <v>100</v>
      </c>
      <c r="K38" s="87"/>
    </row>
    <row r="39" spans="1:11" ht="15.95" customHeight="1">
      <c r="A39" s="92"/>
      <c r="B39" s="32" t="s">
        <v>28</v>
      </c>
      <c r="C39" s="33">
        <v>5052794</v>
      </c>
      <c r="D39" s="88">
        <f>C39/C38</f>
        <v>0.35677161131703378</v>
      </c>
      <c r="E39" s="35">
        <v>4027037</v>
      </c>
      <c r="F39" s="80">
        <f>E39/E38</f>
        <v>0.36019854297584414</v>
      </c>
      <c r="G39" s="33">
        <v>1704326</v>
      </c>
      <c r="H39" s="80">
        <f>G39/G38</f>
        <v>0.55720345216976808</v>
      </c>
      <c r="I39" s="33">
        <v>2322711</v>
      </c>
      <c r="J39" s="81">
        <f>I39/I38</f>
        <v>0.28600116680338478</v>
      </c>
      <c r="K39" s="87"/>
    </row>
    <row r="40" spans="1:11" ht="15.95" customHeight="1">
      <c r="A40" s="92"/>
      <c r="B40" s="32" t="s">
        <v>38</v>
      </c>
      <c r="C40" s="33">
        <v>4531474</v>
      </c>
      <c r="D40" s="88">
        <f>C40/C38</f>
        <v>0.31996184301620928</v>
      </c>
      <c r="E40" s="35">
        <v>3475966</v>
      </c>
      <c r="F40" s="80">
        <f>E40/E38</f>
        <v>0.3109079674792094</v>
      </c>
      <c r="G40" s="33">
        <v>929107</v>
      </c>
      <c r="H40" s="80">
        <f>G40/G38</f>
        <v>0.3037573960821443</v>
      </c>
      <c r="I40" s="33">
        <v>2546859</v>
      </c>
      <c r="J40" s="81">
        <f>I40/I38</f>
        <v>0.31360106603176274</v>
      </c>
      <c r="K40" s="87"/>
    </row>
    <row r="41" spans="1:11" ht="15.95" customHeight="1">
      <c r="A41" s="92"/>
      <c r="B41" s="32" t="s">
        <v>39</v>
      </c>
      <c r="C41" s="33">
        <v>2500480</v>
      </c>
      <c r="D41" s="88">
        <f>C41/C38</f>
        <v>0.17655583795144164</v>
      </c>
      <c r="E41" s="35">
        <v>1932210</v>
      </c>
      <c r="F41" s="80">
        <f>E41/E38</f>
        <v>0.17282662829354578</v>
      </c>
      <c r="G41" s="33">
        <v>290128</v>
      </c>
      <c r="H41" s="80">
        <f>G41/G38</f>
        <v>9.4852934926246787E-2</v>
      </c>
      <c r="I41" s="33">
        <v>1642083</v>
      </c>
      <c r="J41" s="81">
        <f>I41/I38</f>
        <v>0.20219375289823077</v>
      </c>
      <c r="K41" s="87"/>
    </row>
    <row r="42" spans="1:11" ht="15.95" customHeight="1" thickBot="1">
      <c r="A42" s="94"/>
      <c r="B42" s="48" t="s">
        <v>30</v>
      </c>
      <c r="C42" s="49">
        <v>2077797</v>
      </c>
      <c r="D42" s="88">
        <f>C42/C38</f>
        <v>0.1467107077153153</v>
      </c>
      <c r="E42" s="89">
        <v>1744834</v>
      </c>
      <c r="F42" s="84">
        <f>E42/E38</f>
        <v>0.15606677180634645</v>
      </c>
      <c r="G42" s="49">
        <v>135153</v>
      </c>
      <c r="H42" s="84">
        <f>G42/G38</f>
        <v>4.4186216821840811E-2</v>
      </c>
      <c r="I42" s="49">
        <v>1609681</v>
      </c>
      <c r="J42" s="85">
        <f>I42/I38</f>
        <v>0.19820401426662171</v>
      </c>
      <c r="K42" s="87"/>
    </row>
    <row r="43" spans="1:11" ht="15.95" customHeight="1">
      <c r="A43" s="123">
        <v>2049</v>
      </c>
      <c r="B43" s="73" t="s">
        <v>34</v>
      </c>
      <c r="C43" s="74">
        <v>15413655.531500004</v>
      </c>
      <c r="D43" s="75">
        <v>100</v>
      </c>
      <c r="E43" s="76">
        <f>G43+I43</f>
        <v>12221763.933099998</v>
      </c>
      <c r="F43" s="75">
        <v>100</v>
      </c>
      <c r="G43" s="74">
        <v>3682361.6521000001</v>
      </c>
      <c r="H43" s="75">
        <v>100</v>
      </c>
      <c r="I43" s="74">
        <v>8539402.2809999976</v>
      </c>
      <c r="J43" s="78">
        <v>100</v>
      </c>
      <c r="K43" s="87"/>
    </row>
    <row r="44" spans="1:11" ht="15.95" customHeight="1">
      <c r="A44" s="92"/>
      <c r="B44" s="32" t="s">
        <v>28</v>
      </c>
      <c r="C44" s="33">
        <v>5512928.727</v>
      </c>
      <c r="D44" s="88">
        <f>C44/C43</f>
        <v>0.35766523494271318</v>
      </c>
      <c r="E44" s="35">
        <f t="shared" si="1"/>
        <v>4467168.6859999998</v>
      </c>
      <c r="F44" s="80">
        <f>E44/E43</f>
        <v>0.36550932504117856</v>
      </c>
      <c r="G44" s="33">
        <v>2021700.726</v>
      </c>
      <c r="H44" s="80">
        <f>G44/G43</f>
        <v>0.54902286005695611</v>
      </c>
      <c r="I44" s="33">
        <v>2445467.96</v>
      </c>
      <c r="J44" s="81">
        <f>I44/I43</f>
        <v>0.28637460556708028</v>
      </c>
      <c r="K44" s="87"/>
    </row>
    <row r="45" spans="1:11" ht="15.95" customHeight="1">
      <c r="A45" s="92"/>
      <c r="B45" s="32" t="s">
        <v>38</v>
      </c>
      <c r="C45" s="33">
        <v>4921407.7339999992</v>
      </c>
      <c r="D45" s="88">
        <f>C45/C43</f>
        <v>0.3192888101036383</v>
      </c>
      <c r="E45" s="35">
        <f t="shared" si="1"/>
        <v>3818008.7810000004</v>
      </c>
      <c r="F45" s="80">
        <f>E45/E43</f>
        <v>0.31239425028164319</v>
      </c>
      <c r="G45" s="33">
        <v>1129570.7169999999</v>
      </c>
      <c r="H45" s="80">
        <f>G45/G43</f>
        <v>0.30675170548656494</v>
      </c>
      <c r="I45" s="33">
        <v>2688438.0640000002</v>
      </c>
      <c r="J45" s="81">
        <f>I45/I43</f>
        <v>0.31482742884495818</v>
      </c>
      <c r="K45" s="87"/>
    </row>
    <row r="46" spans="1:11" ht="15.95" customHeight="1">
      <c r="A46" s="92"/>
      <c r="B46" s="32" t="s">
        <v>39</v>
      </c>
      <c r="C46" s="33">
        <v>2671181.0069999998</v>
      </c>
      <c r="D46" s="88">
        <f>C46/C43</f>
        <v>0.17329964339355192</v>
      </c>
      <c r="E46" s="35">
        <f t="shared" si="1"/>
        <v>1995246.3729999999</v>
      </c>
      <c r="F46" s="80">
        <f>E46/E43</f>
        <v>0.16325355193584681</v>
      </c>
      <c r="G46" s="33">
        <v>349369.33700000006</v>
      </c>
      <c r="H46" s="80">
        <f>G46/G43</f>
        <v>9.4876432574394085E-2</v>
      </c>
      <c r="I46" s="33">
        <v>1645877.0359999998</v>
      </c>
      <c r="J46" s="81">
        <f>I46/I43</f>
        <v>0.19273913815514276</v>
      </c>
      <c r="K46" s="87"/>
    </row>
    <row r="47" spans="1:11" ht="15.95" customHeight="1" thickBot="1">
      <c r="A47" s="94"/>
      <c r="B47" s="48" t="s">
        <v>30</v>
      </c>
      <c r="C47" s="49">
        <v>2308138.0634999997</v>
      </c>
      <c r="D47" s="88">
        <f>C47/C43</f>
        <v>0.14974631156009618</v>
      </c>
      <c r="E47" s="89">
        <f t="shared" si="1"/>
        <v>1919145.7631699999</v>
      </c>
      <c r="F47" s="84">
        <f>E47/E43</f>
        <v>0.15702690492756202</v>
      </c>
      <c r="G47" s="49">
        <v>159526.54217</v>
      </c>
      <c r="H47" s="84">
        <f>G47/G43</f>
        <v>4.3321801941703424E-2</v>
      </c>
      <c r="I47" s="49">
        <v>1759619.2209999999</v>
      </c>
      <c r="J47" s="85">
        <f>I47/I43</f>
        <v>0.20605882743281906</v>
      </c>
      <c r="K47" s="87"/>
    </row>
    <row r="48" spans="1:11" ht="15.95" customHeight="1">
      <c r="A48" s="123">
        <v>2054</v>
      </c>
      <c r="B48" s="73" t="s">
        <v>34</v>
      </c>
      <c r="C48" s="74">
        <v>16746000</v>
      </c>
      <c r="D48" s="75">
        <v>100</v>
      </c>
      <c r="E48" s="76">
        <v>13344793</v>
      </c>
      <c r="F48" s="75">
        <v>100</v>
      </c>
      <c r="G48" s="74">
        <v>4414662</v>
      </c>
      <c r="H48" s="75">
        <v>100</v>
      </c>
      <c r="I48" s="74">
        <v>8930131</v>
      </c>
      <c r="J48" s="78">
        <v>100</v>
      </c>
      <c r="K48" s="87"/>
    </row>
    <row r="49" spans="1:11" ht="15.95" customHeight="1">
      <c r="A49" s="92"/>
      <c r="B49" s="32" t="s">
        <v>28</v>
      </c>
      <c r="C49" s="33">
        <v>6007925</v>
      </c>
      <c r="D49" s="80">
        <f>C49/C48</f>
        <v>0.35876776543652217</v>
      </c>
      <c r="E49" s="35">
        <v>4937989</v>
      </c>
      <c r="F49" s="80">
        <f>E49/E48</f>
        <v>0.37003114248381375</v>
      </c>
      <c r="G49" s="33">
        <v>2395366</v>
      </c>
      <c r="H49" s="80">
        <f>G49/G48</f>
        <v>0.54259329479810681</v>
      </c>
      <c r="I49" s="33">
        <v>2542623</v>
      </c>
      <c r="J49" s="81">
        <f>I49/I48</f>
        <v>0.28472404268201662</v>
      </c>
      <c r="K49" s="90"/>
    </row>
    <row r="50" spans="1:11" ht="15.95" customHeight="1">
      <c r="A50" s="92"/>
      <c r="B50" s="32" t="s">
        <v>38</v>
      </c>
      <c r="C50" s="33">
        <v>5320782</v>
      </c>
      <c r="D50" s="80">
        <f>C50/C48</f>
        <v>0.31773450376209245</v>
      </c>
      <c r="E50" s="35">
        <v>4156095</v>
      </c>
      <c r="F50" s="80">
        <f>E50/E48</f>
        <v>0.31143945057821432</v>
      </c>
      <c r="G50" s="33">
        <v>1371832</v>
      </c>
      <c r="H50" s="80">
        <f>G50/G48</f>
        <v>0.31074451452908514</v>
      </c>
      <c r="I50" s="33">
        <v>2784262</v>
      </c>
      <c r="J50" s="81">
        <f>I50/I48</f>
        <v>0.31178288426004053</v>
      </c>
      <c r="K50" s="90"/>
    </row>
    <row r="51" spans="1:11" ht="15.95" customHeight="1">
      <c r="A51" s="92"/>
      <c r="B51" s="32" t="s">
        <v>39</v>
      </c>
      <c r="C51" s="33">
        <v>2884413</v>
      </c>
      <c r="D51" s="80">
        <f>C51/C48</f>
        <v>0.17224489430311715</v>
      </c>
      <c r="E51" s="35">
        <v>2156299</v>
      </c>
      <c r="F51" s="80">
        <f>E51/E48</f>
        <v>0.1615835479800998</v>
      </c>
      <c r="G51" s="33">
        <v>443188</v>
      </c>
      <c r="H51" s="80">
        <f>G51/G48</f>
        <v>0.10039001853369522</v>
      </c>
      <c r="I51" s="33">
        <v>1713111</v>
      </c>
      <c r="J51" s="81">
        <f>I51/I48</f>
        <v>0.19183492381018824</v>
      </c>
      <c r="K51" s="90"/>
    </row>
    <row r="52" spans="1:11" ht="15.95" customHeight="1" thickBot="1">
      <c r="A52" s="94"/>
      <c r="B52" s="48" t="s">
        <v>30</v>
      </c>
      <c r="C52" s="49">
        <v>2532880</v>
      </c>
      <c r="D52" s="84">
        <f>C52/C48</f>
        <v>0.15125283649826823</v>
      </c>
      <c r="E52" s="35">
        <v>2094411</v>
      </c>
      <c r="F52" s="84">
        <f>E52/E48</f>
        <v>0.15694593389346692</v>
      </c>
      <c r="G52" s="49">
        <v>204276</v>
      </c>
      <c r="H52" s="84">
        <f>G52/G48</f>
        <v>4.6272172139112805E-2</v>
      </c>
      <c r="I52" s="49">
        <v>1890135</v>
      </c>
      <c r="J52" s="85">
        <f>I52/I48</f>
        <v>0.21165814924775458</v>
      </c>
      <c r="K52" s="90"/>
    </row>
    <row r="53" spans="1:11" ht="15.95" customHeight="1">
      <c r="A53" s="123">
        <v>2059</v>
      </c>
      <c r="B53" s="73" t="s">
        <v>34</v>
      </c>
      <c r="C53" s="74">
        <v>18156266.030899994</v>
      </c>
      <c r="D53" s="75">
        <v>100</v>
      </c>
      <c r="E53" s="76">
        <f t="shared" si="1"/>
        <v>14549134.575800002</v>
      </c>
      <c r="F53" s="75">
        <v>100</v>
      </c>
      <c r="G53" s="74">
        <v>5263932.3907999992</v>
      </c>
      <c r="H53" s="75">
        <v>100</v>
      </c>
      <c r="I53" s="74">
        <v>9285202.1850000024</v>
      </c>
      <c r="J53" s="78">
        <v>100</v>
      </c>
      <c r="K53" s="87"/>
    </row>
    <row r="54" spans="1:11" ht="15.95" customHeight="1">
      <c r="A54" s="92"/>
      <c r="B54" s="32" t="s">
        <v>28</v>
      </c>
      <c r="C54" s="33">
        <v>6510122.0539999995</v>
      </c>
      <c r="D54" s="80">
        <f>C54/C53</f>
        <v>0.35856062270295436</v>
      </c>
      <c r="E54" s="35">
        <f t="shared" si="1"/>
        <v>5411941.9499999993</v>
      </c>
      <c r="F54" s="80">
        <f>E54/E53</f>
        <v>0.37197689813123591</v>
      </c>
      <c r="G54" s="33">
        <v>2820237.3699999996</v>
      </c>
      <c r="H54" s="80">
        <f>G54/G53</f>
        <v>0.53576626001676042</v>
      </c>
      <c r="I54" s="33">
        <v>2591704.5799999996</v>
      </c>
      <c r="J54" s="81">
        <f>I54/I53</f>
        <v>0.27912204046421624</v>
      </c>
      <c r="K54" s="90"/>
    </row>
    <row r="55" spans="1:11" ht="15.95" customHeight="1">
      <c r="A55" s="92"/>
      <c r="B55" s="32" t="s">
        <v>38</v>
      </c>
      <c r="C55" s="33">
        <v>5729804.8790000007</v>
      </c>
      <c r="D55" s="80">
        <f>C55/C53</f>
        <v>0.31558277837791621</v>
      </c>
      <c r="E55" s="35">
        <f t="shared" si="1"/>
        <v>4511125.9149999991</v>
      </c>
      <c r="F55" s="80">
        <f>E55/E53</f>
        <v>0.31006146045988781</v>
      </c>
      <c r="G55" s="33">
        <v>1656540.1850000003</v>
      </c>
      <c r="H55" s="80">
        <f>G55/G53</f>
        <v>0.31469632624750399</v>
      </c>
      <c r="I55" s="33">
        <v>2854585.7299999991</v>
      </c>
      <c r="J55" s="81">
        <f>I55/I53</f>
        <v>0.30743387953484808</v>
      </c>
      <c r="K55" s="90"/>
    </row>
    <row r="56" spans="1:11" ht="15.95" customHeight="1">
      <c r="A56" s="92"/>
      <c r="B56" s="32" t="s">
        <v>39</v>
      </c>
      <c r="C56" s="33">
        <v>3160514.9709999999</v>
      </c>
      <c r="D56" s="80">
        <f>C56/C53</f>
        <v>0.17407296002499337</v>
      </c>
      <c r="E56" s="35">
        <f t="shared" si="1"/>
        <v>2388524.807</v>
      </c>
      <c r="F56" s="80">
        <f>E56/E53</f>
        <v>0.16416954524380459</v>
      </c>
      <c r="G56" s="33">
        <v>528581.92499999993</v>
      </c>
      <c r="H56" s="80">
        <f>G56/G53</f>
        <v>0.10041578913966016</v>
      </c>
      <c r="I56" s="33">
        <v>1859942.8820000002</v>
      </c>
      <c r="J56" s="81">
        <f>I56/I53</f>
        <v>0.20031258823902495</v>
      </c>
      <c r="K56" s="90"/>
    </row>
    <row r="57" spans="1:11" ht="15.95" customHeight="1" thickBot="1">
      <c r="A57" s="94"/>
      <c r="B57" s="48" t="s">
        <v>30</v>
      </c>
      <c r="C57" s="49">
        <v>2755824.1268999996</v>
      </c>
      <c r="D57" s="84">
        <f>C57/C53</f>
        <v>0.15178363889413637</v>
      </c>
      <c r="E57" s="35">
        <f>G57+I57</f>
        <v>2237541.9038</v>
      </c>
      <c r="F57" s="84">
        <f>E57/E53</f>
        <v>0.15379209616507145</v>
      </c>
      <c r="G57" s="49">
        <v>258572.91079999995</v>
      </c>
      <c r="H57" s="84">
        <f>G57/G53</f>
        <v>4.9121624596075539E-2</v>
      </c>
      <c r="I57" s="49">
        <v>1978968.993</v>
      </c>
      <c r="J57" s="85">
        <f>I57/I53</f>
        <v>0.21313149176191035</v>
      </c>
      <c r="K57" s="90"/>
    </row>
    <row r="58" spans="1:11" ht="15.95" customHeight="1">
      <c r="A58" s="123">
        <v>2064</v>
      </c>
      <c r="B58" s="73" t="s">
        <v>34</v>
      </c>
      <c r="C58" s="74">
        <v>19645255</v>
      </c>
      <c r="D58" s="75">
        <v>100</v>
      </c>
      <c r="E58" s="76">
        <v>15841929</v>
      </c>
      <c r="F58" s="75">
        <v>100</v>
      </c>
      <c r="G58" s="74">
        <v>6236615</v>
      </c>
      <c r="H58" s="75">
        <v>100</v>
      </c>
      <c r="I58" s="74">
        <v>9605314</v>
      </c>
      <c r="J58" s="78">
        <v>100</v>
      </c>
      <c r="K58" s="90"/>
    </row>
    <row r="59" spans="1:11" ht="15.95" customHeight="1">
      <c r="A59" s="92"/>
      <c r="B59" s="32" t="s">
        <v>28</v>
      </c>
      <c r="C59" s="33">
        <v>7007694</v>
      </c>
      <c r="D59" s="80">
        <f>C59/C58</f>
        <v>0.3567117861285079</v>
      </c>
      <c r="E59" s="35">
        <v>5887266</v>
      </c>
      <c r="F59" s="80">
        <f>E59/E58</f>
        <v>0.37162557665799412</v>
      </c>
      <c r="G59" s="33">
        <v>3287542</v>
      </c>
      <c r="H59" s="80">
        <f>G59/G58</f>
        <v>0.52713563367307426</v>
      </c>
      <c r="I59" s="33">
        <v>2599724</v>
      </c>
      <c r="J59" s="81">
        <f>I59/I58</f>
        <v>0.2706547646438211</v>
      </c>
      <c r="K59" s="90"/>
    </row>
    <row r="60" spans="1:11" ht="15.95" customHeight="1">
      <c r="A60" s="92"/>
      <c r="B60" s="32" t="s">
        <v>38</v>
      </c>
      <c r="C60" s="33">
        <v>6179146</v>
      </c>
      <c r="D60" s="80">
        <f>C60/C58</f>
        <v>0.31453630914946129</v>
      </c>
      <c r="E60" s="35">
        <v>4915075</v>
      </c>
      <c r="F60" s="80">
        <f>E60/E58</f>
        <v>0.31025735565409995</v>
      </c>
      <c r="G60" s="33">
        <v>1976130</v>
      </c>
      <c r="H60" s="80">
        <f>G60/G58</f>
        <v>0.31685938606118863</v>
      </c>
      <c r="I60" s="33">
        <v>2938946</v>
      </c>
      <c r="J60" s="81">
        <f>I60/I58</f>
        <v>0.30597084072420744</v>
      </c>
      <c r="K60" s="90"/>
    </row>
    <row r="61" spans="1:11" ht="15.95" customHeight="1">
      <c r="A61" s="92"/>
      <c r="B61" s="32" t="s">
        <v>39</v>
      </c>
      <c r="C61" s="33">
        <v>3467398</v>
      </c>
      <c r="D61" s="80">
        <f>C61/C58</f>
        <v>0.17650053409843752</v>
      </c>
      <c r="E61" s="35">
        <v>2663000</v>
      </c>
      <c r="F61" s="80">
        <f>E61/E58</f>
        <v>0.16809821581702583</v>
      </c>
      <c r="G61" s="33">
        <v>652230</v>
      </c>
      <c r="H61" s="80">
        <f>G60/G58</f>
        <v>0.31685938606118863</v>
      </c>
      <c r="I61" s="33">
        <v>2010770</v>
      </c>
      <c r="J61" s="81">
        <f>I61/I58</f>
        <v>0.20933933029154486</v>
      </c>
      <c r="K61" s="90"/>
    </row>
    <row r="62" spans="1:11" ht="15.95" customHeight="1" thickBot="1">
      <c r="A62" s="94"/>
      <c r="B62" s="48" t="s">
        <v>30</v>
      </c>
      <c r="C62" s="49">
        <v>2991017</v>
      </c>
      <c r="D62" s="84">
        <f>C62/C58</f>
        <v>0.15225137062359334</v>
      </c>
      <c r="E62" s="89">
        <v>2376588</v>
      </c>
      <c r="F62" s="84">
        <f>E62/E58</f>
        <v>0.15001885187088013</v>
      </c>
      <c r="G62" s="49">
        <v>320714</v>
      </c>
      <c r="H62" s="84">
        <f>G62/G58</f>
        <v>5.1424370431716562E-2</v>
      </c>
      <c r="I62" s="49">
        <v>2055874</v>
      </c>
      <c r="J62" s="85">
        <f>I62/I58</f>
        <v>0.21403506434042657</v>
      </c>
      <c r="K62" s="90"/>
    </row>
    <row r="63" spans="1:11" ht="15" customHeight="1">
      <c r="A63" s="52" t="s">
        <v>26</v>
      </c>
      <c r="B63" s="2"/>
      <c r="C63" s="33"/>
      <c r="D63" s="4"/>
      <c r="E63" s="33"/>
      <c r="F63" s="4"/>
      <c r="G63" s="33"/>
      <c r="H63" s="4"/>
      <c r="I63" s="33"/>
      <c r="J63" s="4"/>
    </row>
    <row r="64" spans="1:11">
      <c r="B64" s="53"/>
      <c r="C64" s="54"/>
      <c r="D64" s="54"/>
      <c r="E64" s="54"/>
      <c r="F64" s="54"/>
    </row>
    <row r="65" spans="1:11">
      <c r="D65" s="54"/>
      <c r="E65" s="54"/>
      <c r="F65" s="54"/>
    </row>
    <row r="66" spans="1:11" ht="15" customHeight="1">
      <c r="B66" s="8"/>
      <c r="D66" s="8"/>
      <c r="E66" s="8"/>
      <c r="F66" s="8"/>
      <c r="K66" s="8"/>
    </row>
    <row r="67" spans="1:11">
      <c r="A67" s="52"/>
      <c r="B67" s="53"/>
      <c r="C67" s="54"/>
      <c r="D67" s="54"/>
      <c r="E67" s="54"/>
      <c r="F67" s="54"/>
    </row>
    <row r="68" spans="1:11">
      <c r="B68" s="53"/>
      <c r="C68" s="54"/>
      <c r="D68" s="54"/>
      <c r="E68" s="54"/>
      <c r="F68" s="54"/>
    </row>
    <row r="69" spans="1:11">
      <c r="B69" s="53"/>
      <c r="C69" s="54"/>
      <c r="D69" s="54"/>
      <c r="E69" s="54"/>
      <c r="F69" s="54"/>
    </row>
    <row r="70" spans="1:11">
      <c r="B70" s="53"/>
      <c r="C70" s="54"/>
      <c r="D70" s="54"/>
      <c r="E70" s="54"/>
      <c r="F70" s="54"/>
    </row>
    <row r="71" spans="1:11">
      <c r="B71" s="53"/>
      <c r="C71" s="54"/>
      <c r="D71" s="54"/>
      <c r="E71" s="54"/>
      <c r="F71" s="54"/>
    </row>
    <row r="72" spans="1:11">
      <c r="B72" s="53"/>
      <c r="C72" s="54"/>
      <c r="D72" s="54"/>
      <c r="E72" s="54"/>
      <c r="F72" s="54"/>
    </row>
    <row r="73" spans="1:11">
      <c r="B73" s="53"/>
      <c r="C73" s="54"/>
      <c r="D73" s="54"/>
      <c r="E73" s="54"/>
      <c r="F73" s="54"/>
    </row>
    <row r="74" spans="1:11">
      <c r="B74" s="53"/>
      <c r="C74" s="54"/>
      <c r="D74" s="54"/>
      <c r="E74" s="54"/>
      <c r="F74" s="54"/>
    </row>
    <row r="75" spans="1:11">
      <c r="B75" s="53"/>
      <c r="C75" s="54"/>
      <c r="D75" s="54"/>
      <c r="E75" s="54"/>
      <c r="F75" s="54"/>
    </row>
    <row r="76" spans="1:11">
      <c r="B76" s="53"/>
      <c r="C76" s="54"/>
      <c r="D76" s="54"/>
      <c r="E76" s="54"/>
      <c r="F76" s="54"/>
    </row>
    <row r="77" spans="1:11">
      <c r="B77" s="53"/>
      <c r="C77" s="54"/>
      <c r="D77" s="54"/>
      <c r="E77" s="54"/>
      <c r="F77" s="54"/>
    </row>
    <row r="78" spans="1:11">
      <c r="B78" s="53"/>
      <c r="C78" s="54"/>
      <c r="D78" s="54"/>
      <c r="E78" s="54"/>
      <c r="F78" s="54"/>
    </row>
    <row r="79" spans="1:11">
      <c r="B79" s="53"/>
      <c r="C79" s="54"/>
      <c r="D79" s="54"/>
      <c r="E79" s="54"/>
      <c r="F79" s="54"/>
    </row>
    <row r="80" spans="1:11">
      <c r="B80" s="53"/>
      <c r="C80" s="54"/>
      <c r="D80" s="54"/>
      <c r="E80" s="54"/>
      <c r="F80" s="54"/>
    </row>
    <row r="81" spans="2:6" customFormat="1">
      <c r="B81" s="53"/>
      <c r="C81" s="54"/>
      <c r="D81" s="54"/>
      <c r="E81" s="54"/>
      <c r="F81" s="54"/>
    </row>
    <row r="82" spans="2:6" customFormat="1">
      <c r="B82" s="53"/>
      <c r="C82" s="54"/>
      <c r="D82" s="54"/>
      <c r="E82" s="54"/>
      <c r="F82" s="54"/>
    </row>
    <row r="83" spans="2:6" customFormat="1">
      <c r="B83" s="53"/>
      <c r="C83" s="54"/>
      <c r="D83" s="54"/>
      <c r="E83" s="54"/>
      <c r="F83" s="54"/>
    </row>
    <row r="84" spans="2:6" customFormat="1">
      <c r="B84" s="53"/>
      <c r="C84" s="54"/>
      <c r="D84" s="54"/>
      <c r="E84" s="54"/>
      <c r="F84" s="54"/>
    </row>
    <row r="85" spans="2:6" customFormat="1">
      <c r="B85" s="53"/>
      <c r="C85" s="54"/>
      <c r="D85" s="54"/>
      <c r="E85" s="54"/>
      <c r="F85" s="54"/>
    </row>
    <row r="86" spans="2:6" customFormat="1">
      <c r="B86" s="53"/>
      <c r="C86" s="54"/>
      <c r="D86" s="54"/>
      <c r="E86" s="54"/>
      <c r="F86" s="54"/>
    </row>
    <row r="87" spans="2:6" customFormat="1">
      <c r="B87" s="53"/>
      <c r="C87" s="54"/>
      <c r="D87" s="54"/>
      <c r="E87" s="54"/>
      <c r="F87" s="54"/>
    </row>
    <row r="88" spans="2:6" customFormat="1">
      <c r="B88" s="53"/>
      <c r="C88" s="54"/>
      <c r="D88" s="54"/>
      <c r="E88" s="54"/>
      <c r="F88" s="54"/>
    </row>
    <row r="89" spans="2:6" customFormat="1">
      <c r="B89" s="53"/>
      <c r="C89" s="54"/>
      <c r="D89" s="54"/>
      <c r="E89" s="54"/>
      <c r="F89" s="54"/>
    </row>
    <row r="90" spans="2:6" customFormat="1">
      <c r="B90" s="53"/>
      <c r="C90" s="54"/>
      <c r="D90" s="54"/>
      <c r="E90" s="54"/>
      <c r="F90" s="54"/>
    </row>
    <row r="91" spans="2:6" customFormat="1">
      <c r="B91" s="53"/>
      <c r="C91" s="54"/>
      <c r="D91" s="54"/>
      <c r="E91" s="54"/>
      <c r="F91" s="54"/>
    </row>
    <row r="92" spans="2:6" customFormat="1">
      <c r="B92" s="53"/>
      <c r="C92" s="54"/>
      <c r="D92" s="54"/>
      <c r="E92" s="54"/>
      <c r="F92" s="54"/>
    </row>
    <row r="93" spans="2:6" customFormat="1">
      <c r="B93" s="53"/>
      <c r="C93" s="54"/>
      <c r="D93" s="54"/>
      <c r="E93" s="54"/>
      <c r="F93" s="54"/>
    </row>
    <row r="94" spans="2:6" customFormat="1">
      <c r="B94" s="53"/>
      <c r="C94" s="54"/>
      <c r="D94" s="54"/>
      <c r="E94" s="54"/>
      <c r="F94" s="54"/>
    </row>
    <row r="95" spans="2:6" customFormat="1">
      <c r="B95" s="53"/>
      <c r="C95" s="54"/>
      <c r="D95" s="54"/>
      <c r="E95" s="54"/>
      <c r="F95" s="54"/>
    </row>
    <row r="96" spans="2:6" customFormat="1">
      <c r="B96" s="53"/>
      <c r="C96" s="54"/>
      <c r="D96" s="54"/>
      <c r="E96" s="54"/>
      <c r="F96" s="54"/>
    </row>
    <row r="97" spans="2:6" customFormat="1">
      <c r="B97" s="53"/>
      <c r="C97" s="54"/>
      <c r="D97" s="54"/>
      <c r="E97" s="54"/>
      <c r="F97" s="54"/>
    </row>
    <row r="98" spans="2:6" customFormat="1">
      <c r="B98" s="53"/>
      <c r="C98" s="54"/>
      <c r="D98" s="54"/>
      <c r="E98" s="54"/>
      <c r="F98" s="54"/>
    </row>
    <row r="99" spans="2:6" customFormat="1">
      <c r="B99" s="53"/>
      <c r="C99" s="54"/>
      <c r="D99" s="54"/>
      <c r="E99" s="54"/>
      <c r="F99" s="54"/>
    </row>
    <row r="100" spans="2:6" customFormat="1">
      <c r="B100" s="53"/>
      <c r="C100" s="54"/>
      <c r="D100" s="54"/>
      <c r="E100" s="54"/>
      <c r="F100" s="54"/>
    </row>
    <row r="101" spans="2:6" customFormat="1">
      <c r="B101" s="53"/>
      <c r="C101" s="54"/>
      <c r="D101" s="54"/>
      <c r="E101" s="54"/>
      <c r="F101" s="54"/>
    </row>
    <row r="102" spans="2:6" customFormat="1">
      <c r="B102" s="53"/>
      <c r="C102" s="54"/>
      <c r="D102" s="54"/>
      <c r="E102" s="54"/>
      <c r="F102" s="54"/>
    </row>
    <row r="103" spans="2:6" customFormat="1">
      <c r="B103" s="53"/>
      <c r="C103" s="54"/>
      <c r="D103" s="54"/>
      <c r="E103" s="54"/>
      <c r="F103" s="54"/>
    </row>
    <row r="104" spans="2:6" customFormat="1">
      <c r="B104" s="53"/>
      <c r="C104" s="54"/>
      <c r="D104" s="54"/>
      <c r="E104" s="54"/>
      <c r="F104" s="54"/>
    </row>
    <row r="105" spans="2:6" customFormat="1">
      <c r="B105" s="53"/>
      <c r="C105" s="54"/>
      <c r="D105" s="54"/>
      <c r="E105" s="54"/>
      <c r="F105" s="54"/>
    </row>
    <row r="106" spans="2:6" customFormat="1">
      <c r="B106" s="53"/>
      <c r="C106" s="54"/>
      <c r="D106" s="54"/>
      <c r="E106" s="54"/>
      <c r="F106" s="54"/>
    </row>
    <row r="107" spans="2:6" customFormat="1">
      <c r="B107" s="53"/>
      <c r="C107" s="54"/>
      <c r="D107" s="54"/>
      <c r="E107" s="54"/>
      <c r="F107" s="54"/>
    </row>
    <row r="108" spans="2:6" customFormat="1">
      <c r="B108" s="53"/>
      <c r="C108" s="54"/>
      <c r="D108" s="54"/>
      <c r="E108" s="54"/>
      <c r="F108" s="54"/>
    </row>
    <row r="109" spans="2:6" customFormat="1">
      <c r="B109" s="53"/>
      <c r="C109" s="54"/>
      <c r="D109" s="54"/>
      <c r="E109" s="54"/>
      <c r="F109" s="54"/>
    </row>
    <row r="110" spans="2:6" customFormat="1">
      <c r="B110" s="53"/>
      <c r="C110" s="54"/>
      <c r="D110" s="54"/>
      <c r="E110" s="54"/>
      <c r="F110" s="54"/>
    </row>
    <row r="111" spans="2:6" customFormat="1">
      <c r="B111" s="53"/>
      <c r="C111" s="54"/>
      <c r="D111" s="54"/>
      <c r="E111" s="54"/>
      <c r="F111" s="54"/>
    </row>
    <row r="112" spans="2:6" customFormat="1">
      <c r="B112" s="53"/>
      <c r="C112" s="54"/>
      <c r="D112" s="54"/>
      <c r="E112" s="54"/>
      <c r="F112" s="54"/>
    </row>
    <row r="113" spans="2:6" customFormat="1">
      <c r="B113" s="53"/>
      <c r="C113" s="54"/>
      <c r="D113" s="54"/>
      <c r="E113" s="54"/>
      <c r="F113" s="54"/>
    </row>
    <row r="114" spans="2:6" customFormat="1">
      <c r="B114" s="53"/>
      <c r="C114" s="54"/>
      <c r="D114" s="54"/>
      <c r="E114" s="54"/>
      <c r="F114" s="54"/>
    </row>
    <row r="115" spans="2:6" customFormat="1">
      <c r="B115" s="53"/>
      <c r="C115" s="54"/>
      <c r="D115" s="54"/>
      <c r="E115" s="54"/>
      <c r="F115" s="54"/>
    </row>
    <row r="116" spans="2:6" customFormat="1">
      <c r="B116" s="53"/>
      <c r="C116" s="54"/>
      <c r="D116" s="54"/>
      <c r="E116" s="54"/>
      <c r="F116" s="54"/>
    </row>
    <row r="117" spans="2:6" customFormat="1">
      <c r="B117" s="53"/>
      <c r="C117" s="54"/>
      <c r="D117" s="54"/>
      <c r="E117" s="54"/>
      <c r="F117" s="54"/>
    </row>
    <row r="118" spans="2:6" customFormat="1">
      <c r="B118" s="53"/>
      <c r="C118" s="54"/>
      <c r="D118" s="54"/>
      <c r="E118" s="54"/>
      <c r="F118" s="54"/>
    </row>
    <row r="119" spans="2:6" customFormat="1">
      <c r="B119" s="53"/>
      <c r="C119" s="54"/>
      <c r="D119" s="54"/>
      <c r="E119" s="54"/>
      <c r="F119" s="54"/>
    </row>
    <row r="120" spans="2:6" customFormat="1">
      <c r="B120" s="53"/>
      <c r="C120" s="54"/>
      <c r="D120" s="54"/>
      <c r="E120" s="54"/>
      <c r="F120" s="54"/>
    </row>
    <row r="121" spans="2:6" customFormat="1">
      <c r="B121" s="53"/>
      <c r="C121" s="54"/>
      <c r="D121" s="54"/>
      <c r="E121" s="54"/>
      <c r="F121" s="54"/>
    </row>
    <row r="122" spans="2:6" customFormat="1">
      <c r="B122" s="53"/>
      <c r="C122" s="54"/>
      <c r="D122" s="54"/>
      <c r="E122" s="54"/>
      <c r="F122" s="54"/>
    </row>
    <row r="123" spans="2:6" customFormat="1">
      <c r="B123" s="53"/>
      <c r="C123" s="54"/>
      <c r="D123" s="54"/>
      <c r="E123" s="54"/>
      <c r="F123" s="54"/>
    </row>
    <row r="124" spans="2:6" customFormat="1">
      <c r="B124" s="53"/>
      <c r="C124" s="54"/>
      <c r="D124" s="54"/>
      <c r="E124" s="54"/>
      <c r="F124" s="54"/>
    </row>
    <row r="125" spans="2:6" customFormat="1">
      <c r="B125" s="53"/>
      <c r="C125" s="54"/>
      <c r="D125" s="54"/>
      <c r="E125" s="54"/>
      <c r="F125" s="54"/>
    </row>
    <row r="126" spans="2:6" customFormat="1">
      <c r="B126" s="53"/>
      <c r="C126" s="54"/>
      <c r="D126" s="54"/>
      <c r="E126" s="54"/>
      <c r="F126" s="54"/>
    </row>
    <row r="127" spans="2:6" customFormat="1">
      <c r="B127" s="53"/>
      <c r="C127" s="54"/>
      <c r="D127" s="54"/>
      <c r="E127" s="54"/>
      <c r="F127" s="54"/>
    </row>
    <row r="128" spans="2:6" customFormat="1">
      <c r="B128" s="53"/>
      <c r="C128" s="54"/>
      <c r="D128" s="54"/>
      <c r="E128" s="54"/>
      <c r="F128" s="54"/>
    </row>
    <row r="129" spans="2:6" customFormat="1">
      <c r="B129" s="53"/>
      <c r="C129" s="54"/>
      <c r="D129" s="54"/>
      <c r="E129" s="54"/>
      <c r="F129" s="54"/>
    </row>
    <row r="130" spans="2:6" customFormat="1">
      <c r="B130" s="53"/>
      <c r="C130" s="54"/>
      <c r="D130" s="54"/>
      <c r="E130" s="54"/>
      <c r="F130" s="54"/>
    </row>
    <row r="131" spans="2:6" customFormat="1">
      <c r="B131" s="53"/>
      <c r="C131" s="54"/>
      <c r="D131" s="54"/>
      <c r="E131" s="54"/>
      <c r="F131" s="54"/>
    </row>
    <row r="132" spans="2:6" customFormat="1">
      <c r="B132" s="53"/>
      <c r="C132" s="54"/>
      <c r="D132" s="54"/>
      <c r="E132" s="54"/>
      <c r="F132" s="54"/>
    </row>
    <row r="133" spans="2:6" customFormat="1">
      <c r="B133" s="53"/>
      <c r="C133" s="54"/>
      <c r="D133" s="54"/>
      <c r="E133" s="54"/>
      <c r="F133" s="54"/>
    </row>
    <row r="134" spans="2:6" customFormat="1">
      <c r="B134" s="53"/>
      <c r="C134" s="54"/>
      <c r="D134" s="54"/>
      <c r="E134" s="54"/>
      <c r="F134" s="54"/>
    </row>
    <row r="135" spans="2:6" customFormat="1">
      <c r="B135" s="53"/>
      <c r="C135" s="54"/>
      <c r="D135" s="54"/>
      <c r="E135" s="54"/>
      <c r="F135" s="54"/>
    </row>
    <row r="136" spans="2:6" customFormat="1">
      <c r="B136" s="53"/>
      <c r="C136" s="54"/>
      <c r="D136" s="54"/>
      <c r="E136" s="54"/>
      <c r="F136" s="54"/>
    </row>
    <row r="137" spans="2:6" customFormat="1">
      <c r="B137" s="53"/>
      <c r="C137" s="54"/>
      <c r="D137" s="54"/>
      <c r="E137" s="54"/>
      <c r="F137" s="54"/>
    </row>
    <row r="138" spans="2:6" customFormat="1">
      <c r="B138" s="53"/>
      <c r="C138" s="54"/>
      <c r="D138" s="54"/>
      <c r="E138" s="54"/>
      <c r="F138" s="54"/>
    </row>
    <row r="139" spans="2:6" customFormat="1">
      <c r="B139" s="53"/>
      <c r="C139" s="54"/>
      <c r="D139" s="54"/>
      <c r="E139" s="54"/>
      <c r="F139" s="54"/>
    </row>
    <row r="140" spans="2:6" customFormat="1">
      <c r="B140" s="53"/>
      <c r="C140" s="54"/>
      <c r="D140" s="54"/>
      <c r="E140" s="54"/>
      <c r="F140" s="54"/>
    </row>
    <row r="141" spans="2:6" customFormat="1">
      <c r="B141" s="53"/>
      <c r="C141" s="54"/>
      <c r="D141" s="54"/>
      <c r="E141" s="54"/>
      <c r="F141" s="54"/>
    </row>
    <row r="142" spans="2:6" customFormat="1">
      <c r="B142" s="53"/>
      <c r="C142" s="54"/>
      <c r="D142" s="54"/>
      <c r="E142" s="54"/>
      <c r="F142" s="54"/>
    </row>
    <row r="143" spans="2:6" customFormat="1">
      <c r="B143" s="53"/>
      <c r="C143" s="54"/>
      <c r="D143" s="54"/>
      <c r="E143" s="54"/>
      <c r="F143" s="54"/>
    </row>
    <row r="144" spans="2:6" customFormat="1">
      <c r="B144" s="53"/>
      <c r="C144" s="54"/>
      <c r="D144" s="54"/>
      <c r="E144" s="54"/>
      <c r="F144" s="54"/>
    </row>
    <row r="145" spans="2:6" customFormat="1">
      <c r="B145" s="53"/>
      <c r="C145" s="54"/>
      <c r="D145" s="54"/>
      <c r="E145" s="54"/>
      <c r="F145" s="54"/>
    </row>
    <row r="146" spans="2:6" customFormat="1">
      <c r="B146" s="53"/>
      <c r="C146" s="54"/>
      <c r="D146" s="54"/>
      <c r="E146" s="54"/>
      <c r="F146" s="54"/>
    </row>
    <row r="147" spans="2:6" customFormat="1">
      <c r="B147" s="53"/>
      <c r="C147" s="54"/>
      <c r="D147" s="54"/>
      <c r="E147" s="54"/>
      <c r="F147" s="54"/>
    </row>
    <row r="148" spans="2:6" customFormat="1">
      <c r="B148" s="53"/>
      <c r="C148" s="54"/>
      <c r="D148" s="54"/>
      <c r="E148" s="54"/>
      <c r="F148" s="54"/>
    </row>
    <row r="149" spans="2:6" customFormat="1">
      <c r="B149" s="53"/>
      <c r="C149" s="54"/>
      <c r="D149" s="54"/>
      <c r="E149" s="54"/>
      <c r="F149" s="54"/>
    </row>
    <row r="150" spans="2:6" customFormat="1">
      <c r="B150" s="53"/>
      <c r="C150" s="54"/>
      <c r="D150" s="54"/>
      <c r="E150" s="54"/>
      <c r="F150" s="54"/>
    </row>
    <row r="151" spans="2:6" customFormat="1">
      <c r="B151" s="53"/>
      <c r="C151" s="54"/>
      <c r="D151" s="54"/>
      <c r="E151" s="54"/>
      <c r="F151" s="54"/>
    </row>
    <row r="152" spans="2:6" customFormat="1">
      <c r="B152" s="53"/>
      <c r="C152" s="54"/>
      <c r="D152" s="54"/>
      <c r="E152" s="54"/>
      <c r="F152" s="54"/>
    </row>
    <row r="153" spans="2:6" customFormat="1">
      <c r="B153" s="53"/>
      <c r="C153" s="54"/>
      <c r="D153" s="54"/>
      <c r="E153" s="54"/>
      <c r="F153" s="54"/>
    </row>
    <row r="154" spans="2:6" customFormat="1">
      <c r="B154" s="53"/>
      <c r="C154" s="54"/>
      <c r="D154" s="54"/>
      <c r="E154" s="54"/>
      <c r="F154" s="54"/>
    </row>
    <row r="155" spans="2:6" customFormat="1">
      <c r="B155" s="53"/>
      <c r="C155" s="54"/>
      <c r="D155" s="54"/>
      <c r="E155" s="54"/>
      <c r="F155" s="54"/>
    </row>
    <row r="156" spans="2:6" customFormat="1">
      <c r="B156" s="53"/>
      <c r="C156" s="54"/>
      <c r="D156" s="54"/>
      <c r="E156" s="54"/>
      <c r="F156" s="54"/>
    </row>
    <row r="157" spans="2:6" customFormat="1">
      <c r="B157" s="53"/>
      <c r="C157" s="54"/>
      <c r="D157" s="54"/>
      <c r="E157" s="54"/>
      <c r="F157" s="54"/>
    </row>
    <row r="158" spans="2:6" customFormat="1">
      <c r="B158" s="53"/>
      <c r="C158" s="54"/>
      <c r="D158" s="54"/>
      <c r="E158" s="54"/>
      <c r="F158" s="54"/>
    </row>
    <row r="159" spans="2:6" customFormat="1">
      <c r="B159" s="53"/>
      <c r="C159" s="54"/>
      <c r="D159" s="54"/>
      <c r="E159" s="54"/>
      <c r="F159" s="54"/>
    </row>
    <row r="160" spans="2:6" customFormat="1">
      <c r="B160" s="53"/>
      <c r="C160" s="54"/>
      <c r="D160" s="54"/>
      <c r="E160" s="54"/>
      <c r="F160" s="54"/>
    </row>
    <row r="161" spans="2:6" customFormat="1">
      <c r="B161" s="53"/>
      <c r="C161" s="54"/>
      <c r="D161" s="54"/>
      <c r="E161" s="54"/>
      <c r="F161" s="54"/>
    </row>
    <row r="162" spans="2:6" customFormat="1">
      <c r="B162" s="53"/>
      <c r="C162" s="54"/>
      <c r="D162" s="54"/>
      <c r="E162" s="54"/>
      <c r="F162" s="54"/>
    </row>
    <row r="163" spans="2:6" customFormat="1">
      <c r="B163" s="53"/>
      <c r="C163" s="54"/>
      <c r="D163" s="54"/>
      <c r="E163" s="54"/>
      <c r="F163" s="54"/>
    </row>
    <row r="164" spans="2:6" customFormat="1">
      <c r="B164" s="53"/>
      <c r="C164" s="54"/>
      <c r="D164" s="54"/>
      <c r="E164" s="54"/>
      <c r="F164" s="54"/>
    </row>
    <row r="165" spans="2:6" customFormat="1">
      <c r="B165" s="53"/>
      <c r="C165" s="54"/>
      <c r="D165" s="54"/>
      <c r="E165" s="54"/>
      <c r="F165" s="54"/>
    </row>
    <row r="166" spans="2:6" customFormat="1">
      <c r="B166" s="53"/>
      <c r="C166" s="54"/>
      <c r="D166" s="54"/>
      <c r="E166" s="54"/>
      <c r="F166" s="54"/>
    </row>
    <row r="167" spans="2:6" customFormat="1">
      <c r="B167" s="53"/>
      <c r="C167" s="54"/>
      <c r="D167" s="54"/>
      <c r="E167" s="54"/>
      <c r="F167" s="54"/>
    </row>
    <row r="168" spans="2:6" customFormat="1">
      <c r="B168" s="53"/>
      <c r="C168" s="54"/>
      <c r="D168" s="54"/>
      <c r="E168" s="54"/>
      <c r="F168" s="54"/>
    </row>
    <row r="169" spans="2:6" customFormat="1">
      <c r="B169" s="53"/>
      <c r="C169" s="54"/>
      <c r="D169" s="54"/>
      <c r="E169" s="54"/>
      <c r="F169" s="54"/>
    </row>
    <row r="170" spans="2:6" customFormat="1">
      <c r="B170" s="53"/>
      <c r="C170" s="54"/>
      <c r="D170" s="54"/>
      <c r="E170" s="54"/>
      <c r="F170" s="54"/>
    </row>
    <row r="171" spans="2:6" customFormat="1">
      <c r="B171" s="53"/>
      <c r="C171" s="54"/>
      <c r="D171" s="54"/>
      <c r="E171" s="54"/>
      <c r="F171" s="54"/>
    </row>
    <row r="172" spans="2:6" customFormat="1">
      <c r="B172" s="53"/>
      <c r="C172" s="54"/>
      <c r="D172" s="54"/>
      <c r="E172" s="54"/>
      <c r="F172" s="54"/>
    </row>
  </sheetData>
  <mergeCells count="16">
    <mergeCell ref="A43:A47"/>
    <mergeCell ref="A48:A52"/>
    <mergeCell ref="A53:A57"/>
    <mergeCell ref="A58:A62"/>
    <mergeCell ref="A2:L2"/>
    <mergeCell ref="A13:A17"/>
    <mergeCell ref="A18:A22"/>
    <mergeCell ref="A23:A27"/>
    <mergeCell ref="A28:A32"/>
    <mergeCell ref="A33:A37"/>
    <mergeCell ref="A38:A42"/>
    <mergeCell ref="A5:A7"/>
    <mergeCell ref="B5:B7"/>
    <mergeCell ref="C5:C7"/>
    <mergeCell ref="E5:J6"/>
    <mergeCell ref="A8:A1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6727FA3D749F6468EF7B6A2B88BF75A" ma:contentTypeVersion="6" ma:contentTypeDescription="Create a new document." ma:contentTypeScope="" ma:versionID="d1a272d182bf300a46336ff9350c4599">
  <xsd:schema xmlns:xsd="http://www.w3.org/2001/XMLSchema" xmlns:xs="http://www.w3.org/2001/XMLSchema" xmlns:p="http://schemas.microsoft.com/office/2006/metadata/properties" xmlns:ns3="4dba4f6b-2126-4d82-badc-ac9b5e30b903" targetNamespace="http://schemas.microsoft.com/office/2006/metadata/properties" ma:root="true" ma:fieldsID="2d5fc7639bc84a4d366df0ffcd727d93" ns3:_="">
    <xsd:import namespace="4dba4f6b-2126-4d82-badc-ac9b5e30b90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ba4f6b-2126-4d82-badc-ac9b5e30b90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F30D6F-3895-4AFA-8C26-CE2610F48DC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ba4f6b-2126-4d82-badc-ac9b5e30b90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B2370DB-F3D4-4136-B1B1-1F305396BBB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5A80771-2076-4D2C-B6E2-2CEFCB007FAE}">
  <ds:schemaRefs>
    <ds:schemaRef ds:uri="http://schemas.openxmlformats.org/package/2006/metadata/core-properties"/>
    <ds:schemaRef ds:uri="http://purl.org/dc/elements/1.1/"/>
    <ds:schemaRef ds:uri="4dba4f6b-2126-4d82-badc-ac9b5e30b903"/>
    <ds:schemaRef ds:uri="http://schemas.microsoft.com/office/2006/documentManagement/types"/>
    <ds:schemaRef ds:uri="http://www.w3.org/XML/1998/namespace"/>
    <ds:schemaRef ds:uri="http://purl.org/dc/dcmitype/"/>
    <ds:schemaRef ds:uri="http://schemas.microsoft.com/office/2006/metadata/properties"/>
    <ds:schemaRef ds:uri="http://schemas.microsoft.com/office/infopath/2007/PartnerControl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G2059</vt:lpstr>
      <vt:lpstr>a0419</vt:lpstr>
      <vt:lpstr>'G2059'!Print_Area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yoad</dc:creator>
  <cp:lastModifiedBy>GRR1</cp:lastModifiedBy>
  <cp:lastPrinted>2017-10-19T08:01:12Z</cp:lastPrinted>
  <dcterms:created xsi:type="dcterms:W3CDTF">2016-01-10T10:51:37Z</dcterms:created>
  <dcterms:modified xsi:type="dcterms:W3CDTF">2019-12-19T09:40:00Z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0x01010016727FA3D749F6468EF7B6A2B88BF75A</vt:lpwstr>
  </property>
</Properties>
</file>