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19" documentId="13_ncr:1_{E3F8D26C-77A4-446C-9BB9-2176E5E43F80}" xr6:coauthVersionLast="47" xr6:coauthVersionMax="47" xr10:uidLastSave="{54EA9578-4EFA-48D8-B1E7-CCFFD58BCBD0}"/>
  <bookViews>
    <workbookView xWindow="-110" yWindow="-110" windowWidth="19420" windowHeight="10420" xr2:uid="{00000000-000D-0000-FFFF-FFFF00000000}"/>
  </bookViews>
  <sheets>
    <sheet name="D0423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2" l="1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</calcChain>
</file>

<file path=xl/sharedStrings.xml><?xml version="1.0" encoding="utf-8"?>
<sst xmlns="http://schemas.openxmlformats.org/spreadsheetml/2006/main" count="63" uniqueCount="25">
  <si>
    <t>סך הכול ישראל</t>
  </si>
  <si>
    <t>סך הכול</t>
  </si>
  <si>
    <t>חרדים</t>
  </si>
  <si>
    <t>לא-חרדים</t>
  </si>
  <si>
    <t>תעשייה, כרייה וחציבה</t>
  </si>
  <si>
    <t>מסחר סטונאי, קמעונאי ותיקונים</t>
  </si>
  <si>
    <t>תחבורה, אחסנה, דואר ובלדרות</t>
  </si>
  <si>
    <t>שירותי אירוח ואוכל</t>
  </si>
  <si>
    <t xml:space="preserve">מידע ותקשורת </t>
  </si>
  <si>
    <t>שירותים פיננסיים ושירותי ביטוח</t>
  </si>
  <si>
    <t xml:space="preserve">פעילויות בנדל"ן </t>
  </si>
  <si>
    <t>שירותים מקצועיים, מדעיים וטכניים</t>
  </si>
  <si>
    <t>שירותי ניהול ותמיכה</t>
  </si>
  <si>
    <t xml:space="preserve">מנהל מקומי, ציבורי, ביטחון וביטוח לאומי </t>
  </si>
  <si>
    <t>חינוך</t>
  </si>
  <si>
    <t>שירותי בריאות, רווחה וסעד</t>
  </si>
  <si>
    <t>אמנות, בידור ופנאי</t>
  </si>
  <si>
    <t>שירותים אחרים</t>
  </si>
  <si>
    <t>אחר</t>
  </si>
  <si>
    <t>גברים</t>
  </si>
  <si>
    <t>נשים</t>
  </si>
  <si>
    <t>מקור: סקר כוח אדם 2022</t>
  </si>
  <si>
    <t>לא-חרדים: יהודים בלבד (ללא אחרים)</t>
  </si>
  <si>
    <t>לוח ד/4 מועסקים תושבי ישראל, לפי ענף כלכלי, קבוצת אוכלוסייה ומגדר, 2022</t>
  </si>
  <si>
    <t>בינוי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</si>
</sst>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8"/>
      <name val="‰„Ò‰†˘ÓÔ"/>
      <charset val="177"/>
    </font>
    <font>
      <b/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4" xfId="1" applyFont="1" applyBorder="1" applyAlignment="1">
      <alignment horizontal="center" readingOrder="2"/>
    </xf>
    <xf numFmtId="0" fontId="4" fillId="0" borderId="5" xfId="1" applyFont="1" applyBorder="1" applyAlignment="1">
      <alignment horizontal="center"/>
    </xf>
    <xf numFmtId="1" fontId="6" fillId="2" borderId="6" xfId="1" applyNumberFormat="1" applyFont="1" applyFill="1" applyBorder="1" applyAlignment="1">
      <alignment horizontal="right" vertical="center"/>
    </xf>
    <xf numFmtId="1" fontId="5" fillId="2" borderId="0" xfId="1" applyNumberFormat="1" applyFont="1" applyFill="1" applyAlignment="1">
      <alignment horizontal="center" vertical="center"/>
    </xf>
    <xf numFmtId="1" fontId="6" fillId="2" borderId="7" xfId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center"/>
    </xf>
    <xf numFmtId="1" fontId="6" fillId="2" borderId="0" xfId="1" applyNumberFormat="1" applyFont="1" applyFill="1" applyAlignment="1">
      <alignment horizontal="right" vertical="center"/>
    </xf>
    <xf numFmtId="0" fontId="1" fillId="0" borderId="0" xfId="2"/>
    <xf numFmtId="164" fontId="1" fillId="0" borderId="0" xfId="2" applyNumberFormat="1"/>
    <xf numFmtId="164" fontId="7" fillId="0" borderId="0" xfId="3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 xr:uid="{8DE35EE1-779E-4747-B7D4-E124F5FE7BEB}"/>
    <cellStyle name="Normal 3" xfId="1" xr:uid="{00000000-0005-0000-0000-000001000000}"/>
    <cellStyle name="Percent 2" xfId="3" xr:uid="{ED0C3C4B-DDF3-41E9-9EE0-A170193154A8}"/>
  </cellStyles>
  <dxfs count="0"/>
  <tableStyles count="0" defaultTableStyle="TableStyleMedium2" defaultPivotStyle="PivotStyleLight16"/>
  <colors>
    <mruColors>
      <color rgb="FFB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aelBC\Downloads\&#1502;&#1493;&#1506;&#1505;&#1511;&#1497;&#1501;%20&#1500;&#1508;&#1497;%20&#1506;&#1504;&#1507;,%20&#1502;&#1513;&#1500;&#1495;%20&#1497;&#1491;%20&#1493;&#1502;&#1490;&#1491;&#1512;%202022.xlsx" TargetMode="External"/><Relationship Id="rId1" Type="http://schemas.openxmlformats.org/officeDocument/2006/relationships/externalLinkPath" Target="file:///C:\Users\YaelBC\Downloads\&#1502;&#1493;&#1506;&#1505;&#1511;&#1497;&#1501;%20&#1500;&#1508;&#1497;%20&#1506;&#1504;&#1507;,%20&#1502;&#1513;&#1500;&#1495;%20&#1497;&#1491;%20&#1493;&#1502;&#1490;&#1491;&#151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ענפים"/>
      <sheetName val="מקצועות"/>
      <sheetName val="anaf"/>
      <sheetName val="mishlach_yad"/>
      <sheetName val="anaf_gender"/>
      <sheetName val="mishlach_yad_gender"/>
    </sheetNames>
    <sheetDataSet>
      <sheetData sheetId="0"/>
      <sheetData sheetId="1"/>
      <sheetData sheetId="2">
        <row r="2">
          <cell r="A2" t="str">
            <v>אחר</v>
          </cell>
          <cell r="B2">
            <v>5.8720917365123401E-2</v>
          </cell>
          <cell r="C2">
            <v>2.2710919413632499E-2</v>
          </cell>
          <cell r="D2">
            <v>4.7772427934290297E-2</v>
          </cell>
        </row>
        <row r="3">
          <cell r="A3" t="str">
            <v>חינוך</v>
          </cell>
          <cell r="B3">
            <v>0.12214411440978</v>
          </cell>
          <cell r="C3">
            <v>0.36608726838366301</v>
          </cell>
          <cell r="D3">
            <v>0.10463865767356199</v>
          </cell>
        </row>
        <row r="4">
          <cell r="A4" t="str">
            <v>מסחר סטונאי, קמעונאי ותיקונים</v>
          </cell>
          <cell r="B4">
            <v>0.102076414006842</v>
          </cell>
          <cell r="C4">
            <v>8.7539250796401902E-2</v>
          </cell>
          <cell r="D4">
            <v>9.5986122341737201E-2</v>
          </cell>
        </row>
        <row r="5">
          <cell r="A5" t="str">
            <v xml:space="preserve">מנהל מקומי, ציבורי, ביטחון וביטוח לאומי </v>
          </cell>
          <cell r="B5">
            <v>0.100327727540807</v>
          </cell>
          <cell r="C5">
            <v>3.4827350961736399E-2</v>
          </cell>
          <cell r="D5">
            <v>0.122057650243937</v>
          </cell>
        </row>
        <row r="6">
          <cell r="A6" t="str">
            <v>שירותים מקצועיים, מדעיים וטכניים</v>
          </cell>
          <cell r="B6">
            <v>8.1645233838428394E-2</v>
          </cell>
          <cell r="C6">
            <v>7.5981779234214106E-2</v>
          </cell>
          <cell r="D6">
            <v>9.2025178654570605E-2</v>
          </cell>
        </row>
        <row r="7">
          <cell r="A7" t="str">
            <v>שירותי בריאות, רווחה וסעד</v>
          </cell>
          <cell r="B7">
            <v>0.116426783887388</v>
          </cell>
          <cell r="C7">
            <v>0.141189334474985</v>
          </cell>
          <cell r="D7">
            <v>0.11326326159602799</v>
          </cell>
        </row>
        <row r="8">
          <cell r="A8" t="str">
            <v xml:space="preserve">מידע ותקשורת </v>
          </cell>
          <cell r="B8">
            <v>6.8970212712356094E-2</v>
          </cell>
          <cell r="C8">
            <v>4.5934542111394597E-2</v>
          </cell>
          <cell r="D8">
            <v>8.3655129506361101E-2</v>
          </cell>
        </row>
        <row r="9">
          <cell r="A9" t="str">
            <v>תעשייה, כרייה וחציבה</v>
          </cell>
          <cell r="B9">
            <v>9.6153818384160705E-2</v>
          </cell>
          <cell r="C9">
            <v>4.03708046591683E-2</v>
          </cell>
          <cell r="D9">
            <v>9.9363940514096805E-2</v>
          </cell>
        </row>
        <row r="10">
          <cell r="A10" t="str">
            <v>שירותי ניהול ותמיכה</v>
          </cell>
          <cell r="B10">
            <v>3.6991976008459E-2</v>
          </cell>
          <cell r="C10">
            <v>2.6427748056390699E-2</v>
          </cell>
          <cell r="D10">
            <v>3.4896823115375397E-2</v>
          </cell>
        </row>
        <row r="11">
          <cell r="A11" t="str">
            <v>שירותי אירוח ואוכל</v>
          </cell>
          <cell r="B11">
            <v>3.96136050863952E-2</v>
          </cell>
          <cell r="C11">
            <v>1.2462240083382699E-2</v>
          </cell>
          <cell r="D11">
            <v>3.97384679041023E-2</v>
          </cell>
        </row>
        <row r="12">
          <cell r="A12" t="str">
            <v>תחבורה, אחסנה, דואר ובלדרות</v>
          </cell>
          <cell r="B12">
            <v>4.2020979363840798E-2</v>
          </cell>
          <cell r="C12">
            <v>2.4001004316771001E-2</v>
          </cell>
          <cell r="D12">
            <v>3.6698235468786401E-2</v>
          </cell>
        </row>
        <row r="13">
          <cell r="A13" t="str">
            <v>שירותים אחרים</v>
          </cell>
          <cell r="B13">
            <v>2.5570776293207899E-2</v>
          </cell>
          <cell r="C13">
            <v>4.4939314455574503E-2</v>
          </cell>
          <cell r="D13">
            <v>2.52007249780354E-2</v>
          </cell>
        </row>
        <row r="14">
          <cell r="A14" t="str">
            <v>שירותים פיננסיים ושירותי ביטוח</v>
          </cell>
          <cell r="B14">
            <v>3.2565991441544997E-2</v>
          </cell>
          <cell r="C14">
            <v>2.4351116085555301E-2</v>
          </cell>
          <cell r="D14">
            <v>3.9321403940128299E-2</v>
          </cell>
        </row>
        <row r="15">
          <cell r="A15" t="str">
            <v>בינוי</v>
          </cell>
          <cell r="B15">
            <v>5.06998578577997E-2</v>
          </cell>
          <cell r="C15">
            <v>2.1290251292295701E-2</v>
          </cell>
          <cell r="D15">
            <v>3.58237224490063E-2</v>
          </cell>
        </row>
        <row r="16">
          <cell r="A16" t="str">
            <v>אמנות, בידור ופנאי</v>
          </cell>
          <cell r="B16">
            <v>1.8961100727050501E-2</v>
          </cell>
          <cell r="C16">
            <v>2.35537011864187E-2</v>
          </cell>
          <cell r="D16">
            <v>2.11597714141737E-2</v>
          </cell>
        </row>
        <row r="17">
          <cell r="A17" t="str">
            <v xml:space="preserve">פעילויות בנדל"ן </v>
          </cell>
          <cell r="B17">
            <v>7.1104910768172297E-3</v>
          </cell>
          <cell r="C17">
            <v>8.3333744884148894E-3</v>
          </cell>
          <cell r="D17">
            <v>8.3984822658092796E-3</v>
          </cell>
        </row>
      </sheetData>
      <sheetData sheetId="3">
        <row r="2">
          <cell r="A2" t="str">
            <v>עובדים מקצועיים בחקלאות, בייעור ובדיג</v>
          </cell>
        </row>
      </sheetData>
      <sheetData sheetId="4">
        <row r="2">
          <cell r="A2" t="str">
            <v>אחר</v>
          </cell>
          <cell r="B2">
            <v>1</v>
          </cell>
          <cell r="C2">
            <v>5.9407177749431599E-2</v>
          </cell>
          <cell r="D2">
            <v>2.5859309564121601E-2</v>
          </cell>
          <cell r="E2">
            <v>5.5735162364349701E-2</v>
          </cell>
        </row>
        <row r="3">
          <cell r="A3" t="str">
            <v>שירותים מקצועיים, מדעיים וטכניים</v>
          </cell>
          <cell r="B3">
            <v>1</v>
          </cell>
          <cell r="C3">
            <v>8.1703969358003906E-2</v>
          </cell>
          <cell r="D3">
            <v>4.5588249513428401E-2</v>
          </cell>
          <cell r="E3">
            <v>9.5209326720650897E-2</v>
          </cell>
        </row>
        <row r="4">
          <cell r="A4" t="str">
            <v xml:space="preserve">מידע ותקשורת </v>
          </cell>
          <cell r="B4">
            <v>1</v>
          </cell>
          <cell r="C4">
            <v>8.6745311069911304E-2</v>
          </cell>
          <cell r="D4">
            <v>3.6431819761664902E-2</v>
          </cell>
          <cell r="E4">
            <v>0.108938420224413</v>
          </cell>
        </row>
        <row r="5">
          <cell r="A5" t="str">
            <v xml:space="preserve">מנהל מקומי, ציבורי, ביטחון וביטוח לאומי </v>
          </cell>
          <cell r="B5">
            <v>1</v>
          </cell>
          <cell r="C5">
            <v>0.109796776637283</v>
          </cell>
          <cell r="D5">
            <v>4.7219301732105999E-2</v>
          </cell>
          <cell r="E5">
            <v>0.13235991412616599</v>
          </cell>
        </row>
        <row r="6">
          <cell r="A6" t="str">
            <v>מסחר סטונאי, קמעונאי ותיקונים</v>
          </cell>
          <cell r="B6">
            <v>1</v>
          </cell>
          <cell r="C6">
            <v>0.113396264845864</v>
          </cell>
          <cell r="D6">
            <v>0.12527196933370899</v>
          </cell>
          <cell r="E6">
            <v>0.10466822888934001</v>
          </cell>
        </row>
        <row r="7">
          <cell r="A7" t="str">
            <v>תעשייה, כרייה וחציבה</v>
          </cell>
          <cell r="B7">
            <v>1</v>
          </cell>
          <cell r="C7">
            <v>0.12872983899145299</v>
          </cell>
          <cell r="D7">
            <v>7.4331367581898594E-2</v>
          </cell>
          <cell r="E7">
            <v>0.13042692563661801</v>
          </cell>
        </row>
        <row r="8">
          <cell r="A8" t="str">
            <v>חינוך</v>
          </cell>
          <cell r="B8">
            <v>1</v>
          </cell>
          <cell r="C8">
            <v>5.6764004094831899E-2</v>
          </cell>
          <cell r="D8">
            <v>0.29186908371793702</v>
          </cell>
          <cell r="E8">
            <v>4.8394734969230101E-2</v>
          </cell>
        </row>
        <row r="9">
          <cell r="A9" t="str">
            <v>שירותי ניהול ותמיכה</v>
          </cell>
          <cell r="B9">
            <v>1</v>
          </cell>
          <cell r="C9">
            <v>4.1704220682615499E-2</v>
          </cell>
          <cell r="D9">
            <v>3.70143640787313E-2</v>
          </cell>
          <cell r="E9">
            <v>3.96827360475581E-2</v>
          </cell>
        </row>
        <row r="10">
          <cell r="A10" t="str">
            <v>תחבורה, אחסנה, דואר ובלדרות</v>
          </cell>
          <cell r="B10">
            <v>1</v>
          </cell>
          <cell r="C10">
            <v>6.7360077365024695E-2</v>
          </cell>
          <cell r="D10">
            <v>4.8075450883909701E-2</v>
          </cell>
          <cell r="E10">
            <v>5.6158343084097798E-2</v>
          </cell>
        </row>
        <row r="11">
          <cell r="A11" t="str">
            <v>שירותי אירוח ואוכל</v>
          </cell>
          <cell r="B11">
            <v>1</v>
          </cell>
          <cell r="C11">
            <v>4.4134959524422097E-2</v>
          </cell>
          <cell r="D11">
            <v>2.51591144196547E-2</v>
          </cell>
          <cell r="E11">
            <v>4.17423213274307E-2</v>
          </cell>
        </row>
        <row r="12">
          <cell r="A12" t="str">
            <v>שירותי בריאות, רווחה וסעד</v>
          </cell>
          <cell r="B12">
            <v>1</v>
          </cell>
          <cell r="C12">
            <v>4.8100460309044399E-2</v>
          </cell>
          <cell r="D12">
            <v>6.60975762406458E-2</v>
          </cell>
          <cell r="E12">
            <v>4.38131673069517E-2</v>
          </cell>
        </row>
        <row r="13">
          <cell r="A13" t="str">
            <v>שירותים פיננסיים ושירותי ביטוח</v>
          </cell>
          <cell r="B13">
            <v>1</v>
          </cell>
          <cell r="C13">
            <v>2.7787238984196098E-2</v>
          </cell>
          <cell r="D13">
            <v>1.6186079254904999E-2</v>
          </cell>
          <cell r="E13">
            <v>3.4733356361668598E-2</v>
          </cell>
        </row>
        <row r="14">
          <cell r="A14" t="str">
            <v>בינוי</v>
          </cell>
          <cell r="B14">
            <v>1</v>
          </cell>
          <cell r="C14">
            <v>8.8874967510471206E-2</v>
          </cell>
          <cell r="D14">
            <v>4.8410048864264997E-2</v>
          </cell>
          <cell r="E14">
            <v>5.9701987451648501E-2</v>
          </cell>
        </row>
        <row r="15">
          <cell r="A15" t="str">
            <v>אמנות, בידור ופנאי</v>
          </cell>
          <cell r="B15">
            <v>1</v>
          </cell>
          <cell r="C15">
            <v>1.9274329770485599E-2</v>
          </cell>
          <cell r="D15">
            <v>4.3095429034373897E-2</v>
          </cell>
          <cell r="E15">
            <v>2.12000490929313E-2</v>
          </cell>
        </row>
        <row r="16">
          <cell r="A16" t="str">
            <v>שירותים אחרים</v>
          </cell>
          <cell r="B16">
            <v>1</v>
          </cell>
          <cell r="C16">
            <v>1.7230947995454202E-2</v>
          </cell>
          <cell r="D16">
            <v>5.43597235408977E-2</v>
          </cell>
          <cell r="E16">
            <v>1.6422890009575999E-2</v>
          </cell>
        </row>
        <row r="17">
          <cell r="A17" t="str">
            <v xml:space="preserve">פעילויות בנדל"ן </v>
          </cell>
          <cell r="B17">
            <v>1</v>
          </cell>
          <cell r="C17">
            <v>8.9894551115081607E-3</v>
          </cell>
          <cell r="D17">
            <v>1.50311124777511E-2</v>
          </cell>
          <cell r="E17">
            <v>1.08124363873697E-2</v>
          </cell>
        </row>
        <row r="18">
          <cell r="A18" t="str">
            <v>חינוך</v>
          </cell>
          <cell r="B18">
            <v>2</v>
          </cell>
          <cell r="C18">
            <v>0.19128111713109999</v>
          </cell>
          <cell r="D18">
            <v>0.409205960538991</v>
          </cell>
          <cell r="E18">
            <v>0.162957232397899</v>
          </cell>
        </row>
        <row r="19">
          <cell r="A19" t="str">
            <v>מסחר סטונאי, קמעונאי ותיקונים</v>
          </cell>
          <cell r="B19">
            <v>2</v>
          </cell>
          <cell r="C19">
            <v>9.01060983482668E-2</v>
          </cell>
          <cell r="D19">
            <v>6.5617595313697694E-2</v>
          </cell>
          <cell r="E19">
            <v>8.6983761640070503E-2</v>
          </cell>
        </row>
        <row r="20">
          <cell r="A20" t="str">
            <v xml:space="preserve">מנהל מקומי, ציבורי, ביטחון וביטוח לאומי </v>
          </cell>
          <cell r="B20">
            <v>2</v>
          </cell>
          <cell r="C20">
            <v>9.0314564975038106E-2</v>
          </cell>
          <cell r="D20">
            <v>2.7627973708329999E-2</v>
          </cell>
          <cell r="E20">
            <v>0.11137536996978201</v>
          </cell>
        </row>
        <row r="21">
          <cell r="A21" t="str">
            <v>שירותי בריאות, רווחה וסעד</v>
          </cell>
          <cell r="B21">
            <v>2</v>
          </cell>
          <cell r="C21">
            <v>0.18867929610277001</v>
          </cell>
          <cell r="D21">
            <v>0.18481554847216</v>
          </cell>
          <cell r="E21">
            <v>0.18527513983398899</v>
          </cell>
        </row>
        <row r="22">
          <cell r="A22" t="str">
            <v xml:space="preserve">מידע ותקשורת </v>
          </cell>
          <cell r="B22">
            <v>2</v>
          </cell>
          <cell r="C22">
            <v>5.0173716077552499E-2</v>
          </cell>
          <cell r="D22">
            <v>5.1455358357183997E-2</v>
          </cell>
          <cell r="E22">
            <v>5.74392219358838E-2</v>
          </cell>
        </row>
        <row r="23">
          <cell r="A23" t="str">
            <v>אחר</v>
          </cell>
          <cell r="B23">
            <v>2</v>
          </cell>
          <cell r="C23">
            <v>5.7995222871355903E-2</v>
          </cell>
          <cell r="D23">
            <v>2.0881792680134102E-2</v>
          </cell>
          <cell r="E23">
            <v>3.95159746049124E-2</v>
          </cell>
        </row>
        <row r="24">
          <cell r="A24" t="str">
            <v>תעשייה, כרייה וחציבה</v>
          </cell>
          <cell r="B24">
            <v>2</v>
          </cell>
          <cell r="C24">
            <v>6.1705904262773802E-2</v>
          </cell>
          <cell r="D24">
            <v>2.0640666220966102E-2</v>
          </cell>
          <cell r="E24">
            <v>6.7155144755811205E-2</v>
          </cell>
        </row>
        <row r="25">
          <cell r="A25" t="str">
            <v>שירותי אירוח ואוכל</v>
          </cell>
          <cell r="B25">
            <v>2</v>
          </cell>
          <cell r="C25">
            <v>3.4832443161459302E-2</v>
          </cell>
          <cell r="D25">
            <v>5.0857107556125103E-3</v>
          </cell>
          <cell r="E25">
            <v>3.7660698965059303E-2</v>
          </cell>
        </row>
        <row r="26">
          <cell r="A26" t="str">
            <v>שירותים מקצועיים, מדעיים וטכניים</v>
          </cell>
          <cell r="B26">
            <v>2</v>
          </cell>
          <cell r="C26">
            <v>8.1583123240005107E-2</v>
          </cell>
          <cell r="D26">
            <v>9.3639571019972098E-2</v>
          </cell>
          <cell r="E26">
            <v>8.8723577912722798E-2</v>
          </cell>
        </row>
        <row r="27">
          <cell r="A27" t="str">
            <v>שירותי ניהול ותמיכה</v>
          </cell>
          <cell r="B27">
            <v>2</v>
          </cell>
          <cell r="C27">
            <v>3.2008954852769403E-2</v>
          </cell>
          <cell r="D27">
            <v>2.0277219863200299E-2</v>
          </cell>
          <cell r="E27">
            <v>2.99343737068072E-2</v>
          </cell>
        </row>
        <row r="28">
          <cell r="A28" t="str">
            <v>תחבורה, אחסנה, דואר ובלדרות</v>
          </cell>
          <cell r="B28">
            <v>2</v>
          </cell>
          <cell r="C28">
            <v>1.5225838165323099E-2</v>
          </cell>
          <cell r="D28">
            <v>1.0014423332425E-2</v>
          </cell>
          <cell r="E28">
            <v>1.65203089384281E-2</v>
          </cell>
        </row>
        <row r="29">
          <cell r="A29" t="str">
            <v>שירותים אחרים</v>
          </cell>
          <cell r="B29">
            <v>2</v>
          </cell>
          <cell r="C29">
            <v>3.4389830420519803E-2</v>
          </cell>
          <cell r="D29">
            <v>3.9466319917150001E-2</v>
          </cell>
          <cell r="E29">
            <v>3.4302345204936198E-2</v>
          </cell>
        </row>
        <row r="30">
          <cell r="A30" t="str">
            <v>בינוי</v>
          </cell>
          <cell r="B30">
            <v>2</v>
          </cell>
          <cell r="C30">
            <v>1.03311180800684E-2</v>
          </cell>
          <cell r="D30">
            <v>5.5344064398878999E-3</v>
          </cell>
          <cell r="E30">
            <v>1.1064667338918199E-2</v>
          </cell>
        </row>
        <row r="31">
          <cell r="A31" t="str">
            <v>שירותים פיננסיים ושירותי ביטוח</v>
          </cell>
          <cell r="B31">
            <v>2</v>
          </cell>
          <cell r="C31">
            <v>3.7619342071525702E-2</v>
          </cell>
          <cell r="D31">
            <v>2.9094774410309401E-2</v>
          </cell>
          <cell r="E31">
            <v>4.40786893974352E-2</v>
          </cell>
        </row>
        <row r="32">
          <cell r="A32" t="str">
            <v>אמנות, בידור ופנאי</v>
          </cell>
          <cell r="B32">
            <v>2</v>
          </cell>
          <cell r="C32">
            <v>1.8629872818072501E-2</v>
          </cell>
          <cell r="D32">
            <v>1.2200503165553E-2</v>
          </cell>
          <cell r="E32">
            <v>2.11180080252527E-2</v>
          </cell>
        </row>
        <row r="33">
          <cell r="A33" t="str">
            <v xml:space="preserve">פעילויות בנדל"ן </v>
          </cell>
          <cell r="B33">
            <v>2</v>
          </cell>
          <cell r="C33">
            <v>5.1235574213995203E-3</v>
          </cell>
          <cell r="D33">
            <v>4.4421758044272197E-3</v>
          </cell>
          <cell r="E33">
            <v>5.8954853720933204E-3</v>
          </cell>
        </row>
      </sheetData>
      <sheetData sheetId="5">
        <row r="2">
          <cell r="A2" t="str">
            <v>עובדים מקצועיים בחקלאות, בייעור ובדיג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DA76A-6C72-44B4-B83B-D0D3E534D965}">
  <dimension ref="A1:D62"/>
  <sheetViews>
    <sheetView showGridLines="0" rightToLeft="1" tabSelected="1" workbookViewId="0">
      <selection activeCell="H6" sqref="H6"/>
    </sheetView>
  </sheetViews>
  <sheetFormatPr defaultRowHeight="14"/>
  <cols>
    <col min="1" max="1" width="24.4140625" bestFit="1" customWidth="1"/>
    <col min="2" max="2" width="10.75" customWidth="1"/>
    <col min="3" max="3" width="8.58203125" customWidth="1"/>
    <col min="4" max="4" width="10.33203125" customWidth="1"/>
  </cols>
  <sheetData>
    <row r="1" spans="1:4">
      <c r="A1" s="14" t="s">
        <v>23</v>
      </c>
      <c r="B1" s="14"/>
      <c r="C1" s="14"/>
      <c r="D1" s="14"/>
    </row>
    <row r="2" spans="1:4" ht="14.5" thickBot="1">
      <c r="A2" s="14"/>
      <c r="B2" s="14"/>
      <c r="C2" s="14"/>
      <c r="D2" s="14"/>
    </row>
    <row r="3" spans="1:4">
      <c r="A3" s="8"/>
      <c r="B3" s="11" t="s">
        <v>0</v>
      </c>
      <c r="C3" s="6"/>
      <c r="D3" s="6"/>
    </row>
    <row r="4" spans="1:4" ht="14.5" thickBot="1">
      <c r="A4" s="8"/>
      <c r="B4" s="12"/>
      <c r="C4" s="1" t="s">
        <v>2</v>
      </c>
      <c r="D4" s="2" t="s">
        <v>3</v>
      </c>
    </row>
    <row r="5" spans="1:4">
      <c r="A5" s="4" t="s">
        <v>1</v>
      </c>
      <c r="B5" s="9"/>
      <c r="C5" s="9"/>
      <c r="D5" s="9"/>
    </row>
    <row r="6" spans="1:4">
      <c r="A6" s="3" t="s">
        <v>4</v>
      </c>
      <c r="B6" s="10">
        <f>VLOOKUP(A6,[1]anaf!$A$2:$D$17,2,FALSE)</f>
        <v>9.6153818384160705E-2</v>
      </c>
      <c r="C6" s="10">
        <f>VLOOKUP(A6,[1]anaf!$A$2:$D$17,3,FALSE)</f>
        <v>4.03708046591683E-2</v>
      </c>
      <c r="D6" s="10">
        <f>VLOOKUP(A6,[1]anaf!$A$2:$D$17,4,FALSE)</f>
        <v>9.9363940514096805E-2</v>
      </c>
    </row>
    <row r="7" spans="1:4">
      <c r="A7" s="3" t="s">
        <v>24</v>
      </c>
      <c r="B7" s="10">
        <f>VLOOKUP(A7,[1]anaf!$A$2:$D$17,2,FALSE)</f>
        <v>5.06998578577997E-2</v>
      </c>
      <c r="C7" s="10">
        <f>VLOOKUP(A7,[1]anaf!$A$2:$D$17,3,FALSE)</f>
        <v>2.1290251292295701E-2</v>
      </c>
      <c r="D7" s="10">
        <f>VLOOKUP(A7,[1]anaf!$A$2:$D$17,4,FALSE)</f>
        <v>3.58237224490063E-2</v>
      </c>
    </row>
    <row r="8" spans="1:4">
      <c r="A8" s="3" t="s">
        <v>5</v>
      </c>
      <c r="B8" s="10">
        <f>VLOOKUP(A8,[1]anaf!$A$2:$D$17,2,FALSE)</f>
        <v>0.102076414006842</v>
      </c>
      <c r="C8" s="10">
        <f>VLOOKUP(A8,[1]anaf!$A$2:$D$17,3,FALSE)</f>
        <v>8.7539250796401902E-2</v>
      </c>
      <c r="D8" s="10">
        <f>VLOOKUP(A8,[1]anaf!$A$2:$D$17,4,FALSE)</f>
        <v>9.5986122341737201E-2</v>
      </c>
    </row>
    <row r="9" spans="1:4">
      <c r="A9" s="3" t="s">
        <v>6</v>
      </c>
      <c r="B9" s="10">
        <f>VLOOKUP(A9,[1]anaf!$A$2:$D$17,2,FALSE)</f>
        <v>4.2020979363840798E-2</v>
      </c>
      <c r="C9" s="10">
        <f>VLOOKUP(A9,[1]anaf!$A$2:$D$17,3,FALSE)</f>
        <v>2.4001004316771001E-2</v>
      </c>
      <c r="D9" s="10">
        <f>VLOOKUP(A9,[1]anaf!$A$2:$D$17,4,FALSE)</f>
        <v>3.6698235468786401E-2</v>
      </c>
    </row>
    <row r="10" spans="1:4">
      <c r="A10" s="3" t="s">
        <v>7</v>
      </c>
      <c r="B10" s="10">
        <f>VLOOKUP(A10,[1]anaf!$A$2:$D$17,2,FALSE)</f>
        <v>3.96136050863952E-2</v>
      </c>
      <c r="C10" s="10">
        <f>VLOOKUP(A10,[1]anaf!$A$2:$D$17,3,FALSE)</f>
        <v>1.2462240083382699E-2</v>
      </c>
      <c r="D10" s="10">
        <f>VLOOKUP(A10,[1]anaf!$A$2:$D$17,4,FALSE)</f>
        <v>3.97384679041023E-2</v>
      </c>
    </row>
    <row r="11" spans="1:4">
      <c r="A11" s="3" t="s">
        <v>8</v>
      </c>
      <c r="B11" s="10">
        <f>VLOOKUP(A11,[1]anaf!$A$2:$D$17,2,FALSE)</f>
        <v>6.8970212712356094E-2</v>
      </c>
      <c r="C11" s="10">
        <f>VLOOKUP(A11,[1]anaf!$A$2:$D$17,3,FALSE)</f>
        <v>4.5934542111394597E-2</v>
      </c>
      <c r="D11" s="10">
        <f>VLOOKUP(A11,[1]anaf!$A$2:$D$17,4,FALSE)</f>
        <v>8.3655129506361101E-2</v>
      </c>
    </row>
    <row r="12" spans="1:4">
      <c r="A12" s="3" t="s">
        <v>9</v>
      </c>
      <c r="B12" s="10">
        <f>VLOOKUP(A12,[1]anaf!$A$2:$D$17,2,FALSE)</f>
        <v>3.2565991441544997E-2</v>
      </c>
      <c r="C12" s="10">
        <f>VLOOKUP(A12,[1]anaf!$A$2:$D$17,3,FALSE)</f>
        <v>2.4351116085555301E-2</v>
      </c>
      <c r="D12" s="10">
        <f>VLOOKUP(A12,[1]anaf!$A$2:$D$17,4,FALSE)</f>
        <v>3.9321403940128299E-2</v>
      </c>
    </row>
    <row r="13" spans="1:4">
      <c r="A13" s="3" t="s">
        <v>10</v>
      </c>
      <c r="B13" s="10">
        <f>VLOOKUP(A13,[1]anaf!$A$2:$D$17,2,FALSE)</f>
        <v>7.1104910768172297E-3</v>
      </c>
      <c r="C13" s="10">
        <f>VLOOKUP(A13,[1]anaf!$A$2:$D$17,3,FALSE)</f>
        <v>8.3333744884148894E-3</v>
      </c>
      <c r="D13" s="10">
        <f>VLOOKUP(A13,[1]anaf!$A$2:$D$17,4,FALSE)</f>
        <v>8.3984822658092796E-3</v>
      </c>
    </row>
    <row r="14" spans="1:4">
      <c r="A14" s="3" t="s">
        <v>11</v>
      </c>
      <c r="B14" s="10">
        <f>VLOOKUP(A14,[1]anaf!$A$2:$D$17,2,FALSE)</f>
        <v>8.1645233838428394E-2</v>
      </c>
      <c r="C14" s="10">
        <f>VLOOKUP(A14,[1]anaf!$A$2:$D$17,3,FALSE)</f>
        <v>7.5981779234214106E-2</v>
      </c>
      <c r="D14" s="10">
        <f>VLOOKUP(A14,[1]anaf!$A$2:$D$17,4,FALSE)</f>
        <v>9.2025178654570605E-2</v>
      </c>
    </row>
    <row r="15" spans="1:4">
      <c r="A15" s="3" t="s">
        <v>12</v>
      </c>
      <c r="B15" s="10">
        <f>VLOOKUP(A15,[1]anaf!$A$2:$D$17,2,FALSE)</f>
        <v>3.6991976008459E-2</v>
      </c>
      <c r="C15" s="10">
        <f>VLOOKUP(A15,[1]anaf!$A$2:$D$17,3,FALSE)</f>
        <v>2.6427748056390699E-2</v>
      </c>
      <c r="D15" s="10">
        <f>VLOOKUP(A15,[1]anaf!$A$2:$D$17,4,FALSE)</f>
        <v>3.4896823115375397E-2</v>
      </c>
    </row>
    <row r="16" spans="1:4">
      <c r="A16" s="3" t="s">
        <v>13</v>
      </c>
      <c r="B16" s="10">
        <f>VLOOKUP(A16,[1]anaf!$A$2:$D$17,2,FALSE)</f>
        <v>0.100327727540807</v>
      </c>
      <c r="C16" s="10">
        <f>VLOOKUP(A16,[1]anaf!$A$2:$D$17,3,FALSE)</f>
        <v>3.4827350961736399E-2</v>
      </c>
      <c r="D16" s="10">
        <f>VLOOKUP(A16,[1]anaf!$A$2:$D$17,4,FALSE)</f>
        <v>0.122057650243937</v>
      </c>
    </row>
    <row r="17" spans="1:4">
      <c r="A17" s="3" t="s">
        <v>14</v>
      </c>
      <c r="B17" s="10">
        <f>VLOOKUP(A17,[1]anaf!$A$2:$D$17,2,FALSE)</f>
        <v>0.12214411440978</v>
      </c>
      <c r="C17" s="10">
        <f>VLOOKUP(A17,[1]anaf!$A$2:$D$17,3,FALSE)</f>
        <v>0.36608726838366301</v>
      </c>
      <c r="D17" s="10">
        <f>VLOOKUP(A17,[1]anaf!$A$2:$D$17,4,FALSE)</f>
        <v>0.10463865767356199</v>
      </c>
    </row>
    <row r="18" spans="1:4">
      <c r="A18" s="3" t="s">
        <v>15</v>
      </c>
      <c r="B18" s="10">
        <f>VLOOKUP(A18,[1]anaf!$A$2:$D$17,2,FALSE)</f>
        <v>0.116426783887388</v>
      </c>
      <c r="C18" s="10">
        <f>VLOOKUP(A18,[1]anaf!$A$2:$D$17,3,FALSE)</f>
        <v>0.141189334474985</v>
      </c>
      <c r="D18" s="10">
        <f>VLOOKUP(A18,[1]anaf!$A$2:$D$17,4,FALSE)</f>
        <v>0.11326326159602799</v>
      </c>
    </row>
    <row r="19" spans="1:4">
      <c r="A19" s="3" t="s">
        <v>16</v>
      </c>
      <c r="B19" s="10">
        <f>VLOOKUP(A19,[1]anaf!$A$2:$D$17,2,FALSE)</f>
        <v>1.8961100727050501E-2</v>
      </c>
      <c r="C19" s="10">
        <f>VLOOKUP(A19,[1]anaf!$A$2:$D$17,3,FALSE)</f>
        <v>2.35537011864187E-2</v>
      </c>
      <c r="D19" s="10">
        <f>VLOOKUP(A19,[1]anaf!$A$2:$D$17,4,FALSE)</f>
        <v>2.11597714141737E-2</v>
      </c>
    </row>
    <row r="20" spans="1:4">
      <c r="A20" s="3" t="s">
        <v>17</v>
      </c>
      <c r="B20" s="10">
        <f>VLOOKUP(A20,[1]anaf!$A$2:$D$17,2,FALSE)</f>
        <v>2.5570776293207899E-2</v>
      </c>
      <c r="C20" s="10">
        <f>VLOOKUP(A20,[1]anaf!$A$2:$D$17,3,FALSE)</f>
        <v>4.4939314455574503E-2</v>
      </c>
      <c r="D20" s="10">
        <f>VLOOKUP(A20,[1]anaf!$A$2:$D$17,4,FALSE)</f>
        <v>2.52007249780354E-2</v>
      </c>
    </row>
    <row r="21" spans="1:4" ht="14.5" thickBot="1">
      <c r="A21" s="3" t="s">
        <v>18</v>
      </c>
      <c r="B21" s="10">
        <f>VLOOKUP(A21,[1]anaf!$A$2:$D$17,2,FALSE)</f>
        <v>5.8720917365123401E-2</v>
      </c>
      <c r="C21" s="10">
        <f>VLOOKUP(A21,[1]anaf!$A$2:$D$17,3,FALSE)</f>
        <v>2.2710919413632499E-2</v>
      </c>
      <c r="D21" s="10">
        <f>VLOOKUP(A21,[1]anaf!$A$2:$D$17,4,FALSE)</f>
        <v>4.7772427934290297E-2</v>
      </c>
    </row>
    <row r="22" spans="1:4">
      <c r="A22" s="8"/>
      <c r="B22" s="11" t="s">
        <v>0</v>
      </c>
      <c r="C22" s="13"/>
      <c r="D22" s="13"/>
    </row>
    <row r="23" spans="1:4" ht="14.5" thickBot="1">
      <c r="A23" s="8"/>
      <c r="B23" s="12"/>
      <c r="C23" s="1" t="s">
        <v>2</v>
      </c>
      <c r="D23" s="2" t="s">
        <v>3</v>
      </c>
    </row>
    <row r="24" spans="1:4">
      <c r="A24" s="4" t="s">
        <v>19</v>
      </c>
      <c r="B24" s="15"/>
      <c r="C24" s="15"/>
      <c r="D24" s="15"/>
    </row>
    <row r="25" spans="1:4">
      <c r="A25" s="3" t="s">
        <v>4</v>
      </c>
      <c r="B25" s="10">
        <f>VLOOKUP(A25,[1]anaf_gender!$A$2:$E$17,3,FALSE)</f>
        <v>0.12872983899145299</v>
      </c>
      <c r="C25" s="10">
        <f>VLOOKUP(A25,[1]anaf_gender!$A$2:$E$17,4,FALSE)</f>
        <v>7.4331367581898594E-2</v>
      </c>
      <c r="D25" s="10">
        <f>VLOOKUP(A25,[1]anaf_gender!$A$2:$E$17,5,FALSE)</f>
        <v>0.13042692563661801</v>
      </c>
    </row>
    <row r="26" spans="1:4">
      <c r="A26" s="3" t="s">
        <v>24</v>
      </c>
      <c r="B26" s="10">
        <f>VLOOKUP(A26,[1]anaf_gender!$A$2:$E$17,3,FALSE)</f>
        <v>8.8874967510471206E-2</v>
      </c>
      <c r="C26" s="10">
        <f>VLOOKUP(A26,[1]anaf_gender!$A$2:$E$17,4,FALSE)</f>
        <v>4.8410048864264997E-2</v>
      </c>
      <c r="D26" s="10">
        <f>VLOOKUP(A26,[1]anaf_gender!$A$2:$E$17,5,FALSE)</f>
        <v>5.9701987451648501E-2</v>
      </c>
    </row>
    <row r="27" spans="1:4">
      <c r="A27" s="3" t="s">
        <v>5</v>
      </c>
      <c r="B27" s="10">
        <f>VLOOKUP(A27,[1]anaf_gender!$A$2:$E$17,3,FALSE)</f>
        <v>0.113396264845864</v>
      </c>
      <c r="C27" s="10">
        <f>VLOOKUP(A27,[1]anaf_gender!$A$2:$E$17,4,FALSE)</f>
        <v>0.12527196933370899</v>
      </c>
      <c r="D27" s="10">
        <f>VLOOKUP(A27,[1]anaf_gender!$A$2:$E$17,5,FALSE)</f>
        <v>0.10466822888934001</v>
      </c>
    </row>
    <row r="28" spans="1:4">
      <c r="A28" s="3" t="s">
        <v>6</v>
      </c>
      <c r="B28" s="10">
        <f>VLOOKUP(A28,[1]anaf_gender!$A$2:$E$17,3,FALSE)</f>
        <v>6.7360077365024695E-2</v>
      </c>
      <c r="C28" s="10">
        <f>VLOOKUP(A28,[1]anaf_gender!$A$2:$E$17,4,FALSE)</f>
        <v>4.8075450883909701E-2</v>
      </c>
      <c r="D28" s="10">
        <f>VLOOKUP(A28,[1]anaf_gender!$A$2:$E$17,5,FALSE)</f>
        <v>5.6158343084097798E-2</v>
      </c>
    </row>
    <row r="29" spans="1:4">
      <c r="A29" s="3" t="s">
        <v>7</v>
      </c>
      <c r="B29" s="10">
        <f>VLOOKUP(A29,[1]anaf_gender!$A$2:$E$17,3,FALSE)</f>
        <v>4.4134959524422097E-2</v>
      </c>
      <c r="C29" s="10">
        <f>VLOOKUP(A29,[1]anaf_gender!$A$2:$E$17,4,FALSE)</f>
        <v>2.51591144196547E-2</v>
      </c>
      <c r="D29" s="10">
        <f>VLOOKUP(A29,[1]anaf_gender!$A$2:$E$17,5,FALSE)</f>
        <v>4.17423213274307E-2</v>
      </c>
    </row>
    <row r="30" spans="1:4">
      <c r="A30" s="3" t="s">
        <v>8</v>
      </c>
      <c r="B30" s="10">
        <f>VLOOKUP(A30,[1]anaf_gender!$A$2:$E$17,3,FALSE)</f>
        <v>8.6745311069911304E-2</v>
      </c>
      <c r="C30" s="10">
        <f>VLOOKUP(A30,[1]anaf_gender!$A$2:$E$17,4,FALSE)</f>
        <v>3.6431819761664902E-2</v>
      </c>
      <c r="D30" s="10">
        <f>VLOOKUP(A30,[1]anaf_gender!$A$2:$E$17,5,FALSE)</f>
        <v>0.108938420224413</v>
      </c>
    </row>
    <row r="31" spans="1:4">
      <c r="A31" s="3" t="s">
        <v>9</v>
      </c>
      <c r="B31" s="10">
        <f>VLOOKUP(A31,[1]anaf_gender!$A$2:$E$17,3,FALSE)</f>
        <v>2.7787238984196098E-2</v>
      </c>
      <c r="C31" s="10">
        <f>VLOOKUP(A31,[1]anaf_gender!$A$2:$E$17,4,FALSE)</f>
        <v>1.6186079254904999E-2</v>
      </c>
      <c r="D31" s="10">
        <f>VLOOKUP(A31,[1]anaf_gender!$A$2:$E$17,5,FALSE)</f>
        <v>3.4733356361668598E-2</v>
      </c>
    </row>
    <row r="32" spans="1:4">
      <c r="A32" s="3" t="s">
        <v>10</v>
      </c>
      <c r="B32" s="10">
        <f>VLOOKUP(A32,[1]anaf_gender!$A$2:$E$17,3,FALSE)</f>
        <v>8.9894551115081607E-3</v>
      </c>
      <c r="C32" s="10">
        <f>VLOOKUP(A32,[1]anaf_gender!$A$2:$E$17,4,FALSE)</f>
        <v>1.50311124777511E-2</v>
      </c>
      <c r="D32" s="10">
        <f>VLOOKUP(A32,[1]anaf_gender!$A$2:$E$17,5,FALSE)</f>
        <v>1.08124363873697E-2</v>
      </c>
    </row>
    <row r="33" spans="1:4">
      <c r="A33" s="3" t="s">
        <v>11</v>
      </c>
      <c r="B33" s="10">
        <f>VLOOKUP(A33,[1]anaf_gender!$A$2:$E$17,3,FALSE)</f>
        <v>8.1703969358003906E-2</v>
      </c>
      <c r="C33" s="10">
        <f>VLOOKUP(A33,[1]anaf_gender!$A$2:$E$17,4,FALSE)</f>
        <v>4.5588249513428401E-2</v>
      </c>
      <c r="D33" s="10">
        <f>VLOOKUP(A33,[1]anaf_gender!$A$2:$E$17,5,FALSE)</f>
        <v>9.5209326720650897E-2</v>
      </c>
    </row>
    <row r="34" spans="1:4">
      <c r="A34" s="3" t="s">
        <v>12</v>
      </c>
      <c r="B34" s="10">
        <f>VLOOKUP(A34,[1]anaf_gender!$A$2:$E$17,3,FALSE)</f>
        <v>4.1704220682615499E-2</v>
      </c>
      <c r="C34" s="10">
        <f>VLOOKUP(A34,[1]anaf_gender!$A$2:$E$17,4,FALSE)</f>
        <v>3.70143640787313E-2</v>
      </c>
      <c r="D34" s="10">
        <f>VLOOKUP(A34,[1]anaf_gender!$A$2:$E$17,5,FALSE)</f>
        <v>3.96827360475581E-2</v>
      </c>
    </row>
    <row r="35" spans="1:4">
      <c r="A35" s="3" t="s">
        <v>13</v>
      </c>
      <c r="B35" s="10">
        <f>VLOOKUP(A35,[1]anaf_gender!$A$2:$E$17,3,FALSE)</f>
        <v>0.109796776637283</v>
      </c>
      <c r="C35" s="10">
        <f>VLOOKUP(A35,[1]anaf_gender!$A$2:$E$17,4,FALSE)</f>
        <v>4.7219301732105999E-2</v>
      </c>
      <c r="D35" s="10">
        <f>VLOOKUP(A35,[1]anaf_gender!$A$2:$E$17,5,FALSE)</f>
        <v>0.13235991412616599</v>
      </c>
    </row>
    <row r="36" spans="1:4">
      <c r="A36" s="3" t="s">
        <v>14</v>
      </c>
      <c r="B36" s="10">
        <f>VLOOKUP(A36,[1]anaf_gender!$A$2:$E$17,3,FALSE)</f>
        <v>5.6764004094831899E-2</v>
      </c>
      <c r="C36" s="10">
        <f>VLOOKUP(A36,[1]anaf_gender!$A$2:$E$17,4,FALSE)</f>
        <v>0.29186908371793702</v>
      </c>
      <c r="D36" s="10">
        <f>VLOOKUP(A36,[1]anaf_gender!$A$2:$E$17,5,FALSE)</f>
        <v>4.8394734969230101E-2</v>
      </c>
    </row>
    <row r="37" spans="1:4">
      <c r="A37" s="3" t="s">
        <v>15</v>
      </c>
      <c r="B37" s="10">
        <f>VLOOKUP(A37,[1]anaf_gender!$A$2:$E$17,3,FALSE)</f>
        <v>4.8100460309044399E-2</v>
      </c>
      <c r="C37" s="10">
        <f>VLOOKUP(A37,[1]anaf_gender!$A$2:$E$17,4,FALSE)</f>
        <v>6.60975762406458E-2</v>
      </c>
      <c r="D37" s="10">
        <f>VLOOKUP(A37,[1]anaf_gender!$A$2:$E$17,5,FALSE)</f>
        <v>4.38131673069517E-2</v>
      </c>
    </row>
    <row r="38" spans="1:4">
      <c r="A38" s="3" t="s">
        <v>16</v>
      </c>
      <c r="B38" s="10">
        <f>VLOOKUP(A38,[1]anaf_gender!$A$2:$E$17,3,FALSE)</f>
        <v>1.9274329770485599E-2</v>
      </c>
      <c r="C38" s="10">
        <f>VLOOKUP(A38,[1]anaf_gender!$A$2:$E$17,4,FALSE)</f>
        <v>4.3095429034373897E-2</v>
      </c>
      <c r="D38" s="10">
        <f>VLOOKUP(A38,[1]anaf_gender!$A$2:$E$17,5,FALSE)</f>
        <v>2.12000490929313E-2</v>
      </c>
    </row>
    <row r="39" spans="1:4">
      <c r="A39" s="3" t="s">
        <v>17</v>
      </c>
      <c r="B39" s="10">
        <f>VLOOKUP(A39,[1]anaf_gender!$A$2:$E$17,3,FALSE)</f>
        <v>1.7230947995454202E-2</v>
      </c>
      <c r="C39" s="10">
        <f>VLOOKUP(A39,[1]anaf_gender!$A$2:$E$17,4,FALSE)</f>
        <v>5.43597235408977E-2</v>
      </c>
      <c r="D39" s="10">
        <f>VLOOKUP(A39,[1]anaf_gender!$A$2:$E$17,5,FALSE)</f>
        <v>1.6422890009575999E-2</v>
      </c>
    </row>
    <row r="40" spans="1:4" ht="14.5" thickBot="1">
      <c r="A40" s="3" t="s">
        <v>18</v>
      </c>
      <c r="B40" s="10">
        <f>VLOOKUP(A40,[1]anaf_gender!$A$2:$E$17,3,FALSE)</f>
        <v>5.9407177749431599E-2</v>
      </c>
      <c r="C40" s="10">
        <f>VLOOKUP(A40,[1]anaf_gender!$A$2:$E$17,4,FALSE)</f>
        <v>2.5859309564121601E-2</v>
      </c>
      <c r="D40" s="10">
        <f>VLOOKUP(A40,[1]anaf_gender!$A$2:$E$17,5,FALSE)</f>
        <v>5.5735162364349701E-2</v>
      </c>
    </row>
    <row r="41" spans="1:4">
      <c r="A41" s="8"/>
      <c r="B41" s="11" t="s">
        <v>0</v>
      </c>
      <c r="C41" s="13"/>
      <c r="D41" s="13"/>
    </row>
    <row r="42" spans="1:4" ht="14.5" thickBot="1">
      <c r="A42" s="8"/>
      <c r="B42" s="12"/>
      <c r="C42" s="1" t="s">
        <v>2</v>
      </c>
      <c r="D42" s="2" t="s">
        <v>3</v>
      </c>
    </row>
    <row r="43" spans="1:4">
      <c r="A43" s="4" t="s">
        <v>20</v>
      </c>
    </row>
    <row r="44" spans="1:4">
      <c r="A44" s="3" t="s">
        <v>4</v>
      </c>
      <c r="B44" s="10">
        <f>VLOOKUP(A44,[1]anaf_gender!$A$18:$E$33,3,FALSE)</f>
        <v>6.1705904262773802E-2</v>
      </c>
      <c r="C44" s="10">
        <f>VLOOKUP(A44,[1]anaf_gender!$A$18:$E$33,4,FALSE)</f>
        <v>2.0640666220966102E-2</v>
      </c>
      <c r="D44" s="10">
        <f>VLOOKUP(A44,[1]anaf_gender!$A$18:$E$33,5,FALSE)</f>
        <v>6.7155144755811205E-2</v>
      </c>
    </row>
    <row r="45" spans="1:4">
      <c r="A45" s="3" t="s">
        <v>24</v>
      </c>
      <c r="B45" s="10">
        <f>VLOOKUP(A45,[1]anaf_gender!$A$18:$E$33,3,FALSE)</f>
        <v>1.03311180800684E-2</v>
      </c>
      <c r="C45" s="10">
        <f>VLOOKUP(A45,[1]anaf_gender!$A$18:$E$33,4,FALSE)</f>
        <v>5.5344064398878999E-3</v>
      </c>
      <c r="D45" s="10">
        <f>VLOOKUP(A45,[1]anaf_gender!$A$18:$E$33,5,FALSE)</f>
        <v>1.1064667338918199E-2</v>
      </c>
    </row>
    <row r="46" spans="1:4">
      <c r="A46" s="3" t="s">
        <v>5</v>
      </c>
      <c r="B46" s="10">
        <f>VLOOKUP(A46,[1]anaf_gender!$A$18:$E$33,3,FALSE)</f>
        <v>9.01060983482668E-2</v>
      </c>
      <c r="C46" s="10">
        <f>VLOOKUP(A46,[1]anaf_gender!$A$18:$E$33,4,FALSE)</f>
        <v>6.5617595313697694E-2</v>
      </c>
      <c r="D46" s="10">
        <f>VLOOKUP(A46,[1]anaf_gender!$A$18:$E$33,5,FALSE)</f>
        <v>8.6983761640070503E-2</v>
      </c>
    </row>
    <row r="47" spans="1:4">
      <c r="A47" s="3" t="s">
        <v>6</v>
      </c>
      <c r="B47" s="10">
        <f>VLOOKUP(A47,[1]anaf_gender!$A$18:$E$33,3,FALSE)</f>
        <v>1.5225838165323099E-2</v>
      </c>
      <c r="C47" s="10">
        <f>VLOOKUP(A47,[1]anaf_gender!$A$18:$E$33,4,FALSE)</f>
        <v>1.0014423332425E-2</v>
      </c>
      <c r="D47" s="10">
        <f>VLOOKUP(A47,[1]anaf_gender!$A$18:$E$33,5,FALSE)</f>
        <v>1.65203089384281E-2</v>
      </c>
    </row>
    <row r="48" spans="1:4">
      <c r="A48" s="3" t="s">
        <v>7</v>
      </c>
      <c r="B48" s="10">
        <f>VLOOKUP(A48,[1]anaf_gender!$A$18:$E$33,3,FALSE)</f>
        <v>3.4832443161459302E-2</v>
      </c>
      <c r="C48" s="10">
        <f>VLOOKUP(A48,[1]anaf_gender!$A$18:$E$33,4,FALSE)</f>
        <v>5.0857107556125103E-3</v>
      </c>
      <c r="D48" s="10">
        <f>VLOOKUP(A48,[1]anaf_gender!$A$18:$E$33,5,FALSE)</f>
        <v>3.7660698965059303E-2</v>
      </c>
    </row>
    <row r="49" spans="1:4">
      <c r="A49" s="3" t="s">
        <v>8</v>
      </c>
      <c r="B49" s="10">
        <f>VLOOKUP(A49,[1]anaf_gender!$A$18:$E$33,3,FALSE)</f>
        <v>5.0173716077552499E-2</v>
      </c>
      <c r="C49" s="10">
        <f>VLOOKUP(A49,[1]anaf_gender!$A$18:$E$33,4,FALSE)</f>
        <v>5.1455358357183997E-2</v>
      </c>
      <c r="D49" s="10">
        <f>VLOOKUP(A49,[1]anaf_gender!$A$18:$E$33,5,FALSE)</f>
        <v>5.74392219358838E-2</v>
      </c>
    </row>
    <row r="50" spans="1:4">
      <c r="A50" s="3" t="s">
        <v>9</v>
      </c>
      <c r="B50" s="10">
        <f>VLOOKUP(A50,[1]anaf_gender!$A$18:$E$33,3,FALSE)</f>
        <v>3.7619342071525702E-2</v>
      </c>
      <c r="C50" s="10">
        <f>VLOOKUP(A50,[1]anaf_gender!$A$18:$E$33,4,FALSE)</f>
        <v>2.9094774410309401E-2</v>
      </c>
      <c r="D50" s="10">
        <f>VLOOKUP(A50,[1]anaf_gender!$A$18:$E$33,5,FALSE)</f>
        <v>4.40786893974352E-2</v>
      </c>
    </row>
    <row r="51" spans="1:4">
      <c r="A51" s="3" t="s">
        <v>10</v>
      </c>
      <c r="B51" s="10">
        <f>VLOOKUP(A51,[1]anaf_gender!$A$18:$E$33,3,FALSE)</f>
        <v>5.1235574213995203E-3</v>
      </c>
      <c r="C51" s="10">
        <f>VLOOKUP(A51,[1]anaf_gender!$A$18:$E$33,4,FALSE)</f>
        <v>4.4421758044272197E-3</v>
      </c>
      <c r="D51" s="10">
        <f>VLOOKUP(A51,[1]anaf_gender!$A$18:$E$33,5,FALSE)</f>
        <v>5.8954853720933204E-3</v>
      </c>
    </row>
    <row r="52" spans="1:4">
      <c r="A52" s="3" t="s">
        <v>11</v>
      </c>
      <c r="B52" s="10">
        <f>VLOOKUP(A52,[1]anaf_gender!$A$18:$E$33,3,FALSE)</f>
        <v>8.1583123240005107E-2</v>
      </c>
      <c r="C52" s="10">
        <f>VLOOKUP(A52,[1]anaf_gender!$A$18:$E$33,4,FALSE)</f>
        <v>9.3639571019972098E-2</v>
      </c>
      <c r="D52" s="10">
        <f>VLOOKUP(A52,[1]anaf_gender!$A$18:$E$33,5,FALSE)</f>
        <v>8.8723577912722798E-2</v>
      </c>
    </row>
    <row r="53" spans="1:4">
      <c r="A53" s="3" t="s">
        <v>12</v>
      </c>
      <c r="B53" s="10">
        <f>VLOOKUP(A53,[1]anaf_gender!$A$18:$E$33,3,FALSE)</f>
        <v>3.2008954852769403E-2</v>
      </c>
      <c r="C53" s="10">
        <f>VLOOKUP(A53,[1]anaf_gender!$A$18:$E$33,4,FALSE)</f>
        <v>2.0277219863200299E-2</v>
      </c>
      <c r="D53" s="10">
        <f>VLOOKUP(A53,[1]anaf_gender!$A$18:$E$33,5,FALSE)</f>
        <v>2.99343737068072E-2</v>
      </c>
    </row>
    <row r="54" spans="1:4">
      <c r="A54" s="3" t="s">
        <v>13</v>
      </c>
      <c r="B54" s="10">
        <f>VLOOKUP(A54,[1]anaf_gender!$A$18:$E$33,3,FALSE)</f>
        <v>9.0314564975038106E-2</v>
      </c>
      <c r="C54" s="10">
        <f>VLOOKUP(A54,[1]anaf_gender!$A$18:$E$33,4,FALSE)</f>
        <v>2.7627973708329999E-2</v>
      </c>
      <c r="D54" s="10">
        <f>VLOOKUP(A54,[1]anaf_gender!$A$18:$E$33,5,FALSE)</f>
        <v>0.11137536996978201</v>
      </c>
    </row>
    <row r="55" spans="1:4">
      <c r="A55" s="3" t="s">
        <v>14</v>
      </c>
      <c r="B55" s="10">
        <f>VLOOKUP(A55,[1]anaf_gender!$A$18:$E$33,3,FALSE)</f>
        <v>0.19128111713109999</v>
      </c>
      <c r="C55" s="10">
        <f>VLOOKUP(A55,[1]anaf_gender!$A$18:$E$33,4,FALSE)</f>
        <v>0.409205960538991</v>
      </c>
      <c r="D55" s="10">
        <f>VLOOKUP(A55,[1]anaf_gender!$A$18:$E$33,5,FALSE)</f>
        <v>0.162957232397899</v>
      </c>
    </row>
    <row r="56" spans="1:4">
      <c r="A56" s="3" t="s">
        <v>15</v>
      </c>
      <c r="B56" s="10">
        <f>VLOOKUP(A56,[1]anaf_gender!$A$18:$E$33,3,FALSE)</f>
        <v>0.18867929610277001</v>
      </c>
      <c r="C56" s="10">
        <f>VLOOKUP(A56,[1]anaf_gender!$A$18:$E$33,4,FALSE)</f>
        <v>0.18481554847216</v>
      </c>
      <c r="D56" s="10">
        <f>VLOOKUP(A56,[1]anaf_gender!$A$18:$E$33,5,FALSE)</f>
        <v>0.18527513983398899</v>
      </c>
    </row>
    <row r="57" spans="1:4">
      <c r="A57" s="3" t="s">
        <v>16</v>
      </c>
      <c r="B57" s="10">
        <f>VLOOKUP(A57,[1]anaf_gender!$A$18:$E$33,3,FALSE)</f>
        <v>1.8629872818072501E-2</v>
      </c>
      <c r="C57" s="10">
        <f>VLOOKUP(A57,[1]anaf_gender!$A$18:$E$33,4,FALSE)</f>
        <v>1.2200503165553E-2</v>
      </c>
      <c r="D57" s="10">
        <f>VLOOKUP(A57,[1]anaf_gender!$A$18:$E$33,5,FALSE)</f>
        <v>2.11180080252527E-2</v>
      </c>
    </row>
    <row r="58" spans="1:4">
      <c r="A58" s="3" t="s">
        <v>17</v>
      </c>
      <c r="B58" s="10">
        <f>VLOOKUP(A58,[1]anaf_gender!$A$18:$E$33,3,FALSE)</f>
        <v>3.4389830420519803E-2</v>
      </c>
      <c r="C58" s="10">
        <f>VLOOKUP(A58,[1]anaf_gender!$A$18:$E$33,4,FALSE)</f>
        <v>3.9466319917150001E-2</v>
      </c>
      <c r="D58" s="10">
        <f>VLOOKUP(A58,[1]anaf_gender!$A$18:$E$33,5,FALSE)</f>
        <v>3.4302345204936198E-2</v>
      </c>
    </row>
    <row r="59" spans="1:4">
      <c r="A59" s="5" t="s">
        <v>18</v>
      </c>
      <c r="B59" s="10">
        <f>VLOOKUP(A59,[1]anaf_gender!$A$18:$E$33,3,FALSE)</f>
        <v>5.7995222871355903E-2</v>
      </c>
      <c r="C59" s="10">
        <f>VLOOKUP(A59,[1]anaf_gender!$A$18:$E$33,4,FALSE)</f>
        <v>2.0881792680134102E-2</v>
      </c>
      <c r="D59" s="10">
        <f>VLOOKUP(A59,[1]anaf_gender!$A$18:$E$33,5,FALSE)</f>
        <v>3.95159746049124E-2</v>
      </c>
    </row>
    <row r="61" spans="1:4">
      <c r="A61" s="7" t="s">
        <v>21</v>
      </c>
    </row>
    <row r="62" spans="1:4">
      <c r="A62" s="7" t="s">
        <v>22</v>
      </c>
    </row>
  </sheetData>
  <mergeCells count="7">
    <mergeCell ref="B41:B42"/>
    <mergeCell ref="C41:D41"/>
    <mergeCell ref="A1:D2"/>
    <mergeCell ref="B3:B4"/>
    <mergeCell ref="B22:B23"/>
    <mergeCell ref="C22:D22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D0423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</dc:creator>
  <cp:lastModifiedBy>Yael Bachar</cp:lastModifiedBy>
  <dcterms:created xsi:type="dcterms:W3CDTF">2018-08-05T07:20:25Z</dcterms:created>
  <dcterms:modified xsi:type="dcterms:W3CDTF">2023-11-13T05:47:20Z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